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6045" windowWidth="14020" windowHeight="4768"/>
  </bookViews>
  <sheets>
    <sheet name="K10-1908 inkl bilföretag" sheetId="3" r:id="rId1"/>
  </sheets>
  <calcPr calcId="145621"/>
</workbook>
</file>

<file path=xl/calcChain.xml><?xml version="1.0" encoding="utf-8"?>
<calcChain xmlns="http://schemas.openxmlformats.org/spreadsheetml/2006/main">
  <c r="K49" i="3" l="1"/>
  <c r="L49" i="3"/>
  <c r="M49" i="3"/>
  <c r="N49" i="3"/>
  <c r="H14" i="3" l="1"/>
  <c r="G14" i="3"/>
  <c r="R12" i="3" l="1"/>
  <c r="P12" i="3" s="1"/>
  <c r="Q12" i="3"/>
  <c r="O12" i="3" s="1"/>
  <c r="J12" i="3"/>
  <c r="H12" i="3" s="1"/>
  <c r="I12" i="3"/>
  <c r="G12" i="3" s="1"/>
  <c r="F49" i="3"/>
  <c r="E49" i="3"/>
  <c r="D49" i="3"/>
  <c r="C49" i="3"/>
  <c r="I10" i="3" l="1"/>
  <c r="G10" i="3" s="1"/>
  <c r="J10" i="3"/>
  <c r="H10" i="3" s="1"/>
  <c r="I11" i="3"/>
  <c r="G11" i="3" s="1"/>
  <c r="J11" i="3"/>
  <c r="H11" i="3" s="1"/>
  <c r="I13" i="3"/>
  <c r="G13" i="3" s="1"/>
  <c r="J13" i="3"/>
  <c r="H13" i="3" s="1"/>
  <c r="I14" i="3"/>
  <c r="J14" i="3"/>
  <c r="I15" i="3"/>
  <c r="G15" i="3" s="1"/>
  <c r="J15" i="3"/>
  <c r="H15" i="3" s="1"/>
  <c r="I16" i="3"/>
  <c r="G16" i="3" s="1"/>
  <c r="J16" i="3"/>
  <c r="H16" i="3" s="1"/>
  <c r="I17" i="3"/>
  <c r="G17" i="3" s="1"/>
  <c r="J17" i="3"/>
  <c r="H17" i="3" s="1"/>
  <c r="I18" i="3"/>
  <c r="G18" i="3" s="1"/>
  <c r="J18" i="3"/>
  <c r="H18" i="3" s="1"/>
  <c r="I19" i="3"/>
  <c r="G19" i="3" s="1"/>
  <c r="J19" i="3"/>
  <c r="H19" i="3" s="1"/>
  <c r="I20" i="3"/>
  <c r="G20" i="3" s="1"/>
  <c r="J20" i="3"/>
  <c r="H20" i="3" s="1"/>
  <c r="I21" i="3"/>
  <c r="G21" i="3" s="1"/>
  <c r="J21" i="3"/>
  <c r="H21" i="3" s="1"/>
  <c r="I22" i="3"/>
  <c r="G22" i="3" s="1"/>
  <c r="J22" i="3"/>
  <c r="H22" i="3" s="1"/>
  <c r="I23" i="3"/>
  <c r="G23" i="3" s="1"/>
  <c r="J23" i="3"/>
  <c r="H23" i="3" s="1"/>
  <c r="I24" i="3"/>
  <c r="G24" i="3" s="1"/>
  <c r="J24" i="3"/>
  <c r="H24" i="3" s="1"/>
  <c r="I25" i="3"/>
  <c r="G25" i="3" s="1"/>
  <c r="J25" i="3"/>
  <c r="H25" i="3" s="1"/>
  <c r="I26" i="3"/>
  <c r="G26" i="3" s="1"/>
  <c r="J26" i="3"/>
  <c r="H26" i="3" s="1"/>
  <c r="I27" i="3"/>
  <c r="G27" i="3" s="1"/>
  <c r="J27" i="3"/>
  <c r="H27" i="3" s="1"/>
  <c r="I28" i="3"/>
  <c r="G28" i="3" s="1"/>
  <c r="J28" i="3"/>
  <c r="H28" i="3" s="1"/>
  <c r="I29" i="3"/>
  <c r="G29" i="3" s="1"/>
  <c r="J29" i="3"/>
  <c r="H29" i="3" s="1"/>
  <c r="I30" i="3"/>
  <c r="G30" i="3" s="1"/>
  <c r="J30" i="3"/>
  <c r="H30" i="3" s="1"/>
  <c r="I31" i="3"/>
  <c r="G31" i="3" s="1"/>
  <c r="J31" i="3"/>
  <c r="H31" i="3" s="1"/>
  <c r="I32" i="3"/>
  <c r="G32" i="3" s="1"/>
  <c r="J32" i="3"/>
  <c r="H32" i="3" s="1"/>
  <c r="I33" i="3"/>
  <c r="G33" i="3" s="1"/>
  <c r="J33" i="3"/>
  <c r="H33" i="3" s="1"/>
  <c r="I34" i="3"/>
  <c r="G34" i="3" s="1"/>
  <c r="J34" i="3"/>
  <c r="H34" i="3" s="1"/>
  <c r="I35" i="3"/>
  <c r="G35" i="3" s="1"/>
  <c r="J35" i="3"/>
  <c r="H35" i="3" s="1"/>
  <c r="I36" i="3"/>
  <c r="G36" i="3" s="1"/>
  <c r="J36" i="3"/>
  <c r="H36" i="3" s="1"/>
  <c r="I37" i="3"/>
  <c r="G37" i="3" s="1"/>
  <c r="J37" i="3"/>
  <c r="H37" i="3" s="1"/>
  <c r="I38" i="3"/>
  <c r="G38" i="3" s="1"/>
  <c r="J38" i="3"/>
  <c r="H38" i="3" s="1"/>
  <c r="I39" i="3"/>
  <c r="G39" i="3" s="1"/>
  <c r="J39" i="3"/>
  <c r="H39" i="3" s="1"/>
  <c r="I40" i="3"/>
  <c r="G40" i="3" s="1"/>
  <c r="J40" i="3"/>
  <c r="H40" i="3" s="1"/>
  <c r="I41" i="3"/>
  <c r="G41" i="3" s="1"/>
  <c r="J41" i="3"/>
  <c r="H41" i="3" s="1"/>
  <c r="I42" i="3"/>
  <c r="G42" i="3" s="1"/>
  <c r="J42" i="3"/>
  <c r="H42" i="3" s="1"/>
  <c r="I43" i="3"/>
  <c r="G43" i="3" s="1"/>
  <c r="J43" i="3"/>
  <c r="H43" i="3" s="1"/>
  <c r="I44" i="3"/>
  <c r="G44" i="3" s="1"/>
  <c r="J44" i="3"/>
  <c r="H44" i="3" s="1"/>
  <c r="I45" i="3"/>
  <c r="G45" i="3" s="1"/>
  <c r="J45" i="3"/>
  <c r="H45" i="3" s="1"/>
  <c r="I46" i="3"/>
  <c r="G46" i="3" s="1"/>
  <c r="J46" i="3"/>
  <c r="H46" i="3" s="1"/>
  <c r="I47" i="3"/>
  <c r="G47" i="3" s="1"/>
  <c r="J47" i="3"/>
  <c r="H47" i="3" s="1"/>
  <c r="I48" i="3"/>
  <c r="G48" i="3" s="1"/>
  <c r="J48" i="3"/>
  <c r="H48" i="3" s="1"/>
  <c r="I49" i="3" l="1"/>
  <c r="G49" i="3" s="1"/>
  <c r="J49" i="3"/>
  <c r="H49" i="3" s="1"/>
  <c r="R47" i="3"/>
  <c r="P47" i="3" s="1"/>
  <c r="R46" i="3"/>
  <c r="P46" i="3" s="1"/>
  <c r="R45" i="3"/>
  <c r="P45" i="3" s="1"/>
  <c r="R44" i="3"/>
  <c r="P44" i="3" s="1"/>
  <c r="R43" i="3"/>
  <c r="P43" i="3" s="1"/>
  <c r="R42" i="3"/>
  <c r="P42" i="3" s="1"/>
  <c r="R41" i="3"/>
  <c r="P41" i="3" s="1"/>
  <c r="R40" i="3"/>
  <c r="P40" i="3" s="1"/>
  <c r="R39" i="3"/>
  <c r="P39" i="3" s="1"/>
  <c r="R38" i="3"/>
  <c r="P38" i="3" s="1"/>
  <c r="R37" i="3"/>
  <c r="P37" i="3" s="1"/>
  <c r="R36" i="3"/>
  <c r="P36" i="3" s="1"/>
  <c r="R35" i="3"/>
  <c r="P35" i="3" s="1"/>
  <c r="R34" i="3"/>
  <c r="P34" i="3" s="1"/>
  <c r="R33" i="3"/>
  <c r="P33" i="3" s="1"/>
  <c r="R32" i="3"/>
  <c r="P32" i="3" s="1"/>
  <c r="R31" i="3"/>
  <c r="P31" i="3" s="1"/>
  <c r="R30" i="3"/>
  <c r="P30" i="3" s="1"/>
  <c r="R29" i="3"/>
  <c r="P29" i="3" s="1"/>
  <c r="R28" i="3"/>
  <c r="P28" i="3" s="1"/>
  <c r="R25" i="3"/>
  <c r="P25" i="3" s="1"/>
  <c r="R24" i="3"/>
  <c r="P24" i="3" s="1"/>
  <c r="R23" i="3"/>
  <c r="P23" i="3" s="1"/>
  <c r="R22" i="3"/>
  <c r="P22" i="3" s="1"/>
  <c r="R21" i="3"/>
  <c r="P21" i="3" s="1"/>
  <c r="R20" i="3"/>
  <c r="P20" i="3" s="1"/>
  <c r="R19" i="3"/>
  <c r="P19" i="3" s="1"/>
  <c r="R18" i="3"/>
  <c r="P18" i="3" s="1"/>
  <c r="R16" i="3"/>
  <c r="P16" i="3" s="1"/>
  <c r="R15" i="3"/>
  <c r="P15" i="3" s="1"/>
  <c r="R13" i="3"/>
  <c r="P13" i="3" s="1"/>
  <c r="R11" i="3"/>
  <c r="P11" i="3" s="1"/>
  <c r="Q47" i="3"/>
  <c r="O47" i="3" s="1"/>
  <c r="Q46" i="3"/>
  <c r="O46" i="3" s="1"/>
  <c r="Q45" i="3"/>
  <c r="O45" i="3" s="1"/>
  <c r="Q44" i="3"/>
  <c r="O44" i="3" s="1"/>
  <c r="Q43" i="3"/>
  <c r="O43" i="3" s="1"/>
  <c r="Q42" i="3"/>
  <c r="O42" i="3" s="1"/>
  <c r="Q41" i="3"/>
  <c r="O41" i="3" s="1"/>
  <c r="Q40" i="3"/>
  <c r="O40" i="3" s="1"/>
  <c r="Q39" i="3"/>
  <c r="O39" i="3" s="1"/>
  <c r="Q38" i="3"/>
  <c r="O38" i="3" s="1"/>
  <c r="Q37" i="3"/>
  <c r="O37" i="3" s="1"/>
  <c r="Q36" i="3"/>
  <c r="O36" i="3" s="1"/>
  <c r="Q35" i="3"/>
  <c r="O35" i="3" s="1"/>
  <c r="Q34" i="3"/>
  <c r="O34" i="3" s="1"/>
  <c r="Q33" i="3"/>
  <c r="O33" i="3" s="1"/>
  <c r="Q32" i="3"/>
  <c r="O32" i="3" s="1"/>
  <c r="Q31" i="3"/>
  <c r="O31" i="3" s="1"/>
  <c r="Q30" i="3"/>
  <c r="O30" i="3" s="1"/>
  <c r="Q29" i="3"/>
  <c r="O29" i="3" s="1"/>
  <c r="Q28" i="3"/>
  <c r="O28" i="3" s="1"/>
  <c r="Q25" i="3"/>
  <c r="O25" i="3" s="1"/>
  <c r="Q24" i="3"/>
  <c r="O24" i="3" s="1"/>
  <c r="Q23" i="3"/>
  <c r="O23" i="3" s="1"/>
  <c r="Q21" i="3"/>
  <c r="O21" i="3" s="1"/>
  <c r="Q20" i="3"/>
  <c r="O20" i="3" s="1"/>
  <c r="Q19" i="3"/>
  <c r="O19" i="3" s="1"/>
  <c r="Q18" i="3"/>
  <c r="O18" i="3" s="1"/>
  <c r="Q17" i="3"/>
  <c r="O17" i="3" s="1"/>
  <c r="Q16" i="3"/>
  <c r="O16" i="3" s="1"/>
  <c r="Q15" i="3"/>
  <c r="O15" i="3" s="1"/>
  <c r="Q13" i="3"/>
  <c r="O13" i="3" s="1"/>
  <c r="Q11" i="3"/>
  <c r="O11" i="3" s="1"/>
  <c r="R27" i="3"/>
  <c r="P27" i="3" s="1"/>
  <c r="Q26" i="3"/>
  <c r="O26" i="3" s="1"/>
  <c r="Q22" i="3"/>
  <c r="O22" i="3" s="1"/>
  <c r="Q14" i="3"/>
  <c r="O14" i="3" s="1"/>
  <c r="Q27" i="3"/>
  <c r="O27" i="3" s="1"/>
  <c r="Q10" i="3"/>
  <c r="O10" i="3" s="1"/>
  <c r="R48" i="3"/>
  <c r="P48" i="3" s="1"/>
  <c r="R26" i="3"/>
  <c r="P26" i="3" s="1"/>
  <c r="R17" i="3"/>
  <c r="P17" i="3" s="1"/>
  <c r="R14" i="3"/>
  <c r="P14" i="3" s="1"/>
  <c r="R10" i="3"/>
  <c r="P10" i="3" s="1"/>
  <c r="I9" i="3"/>
  <c r="G9" i="3" s="1"/>
  <c r="J9" i="3"/>
  <c r="H9" i="3" s="1"/>
  <c r="Q48" i="3"/>
  <c r="O48" i="3" s="1"/>
  <c r="R9" i="3"/>
  <c r="P9" i="3" s="1"/>
  <c r="Q9" i="3"/>
  <c r="O9" i="3" s="1"/>
  <c r="Q49" i="3" l="1"/>
  <c r="O49" i="3" s="1"/>
  <c r="R49" i="3"/>
  <c r="P49" i="3" s="1"/>
</calcChain>
</file>

<file path=xl/sharedStrings.xml><?xml version="1.0" encoding="utf-8"?>
<sst xmlns="http://schemas.openxmlformats.org/spreadsheetml/2006/main" count="55" uniqueCount="51">
  <si>
    <t>BIL Sweden</t>
  </si>
  <si>
    <t>Fabrikat</t>
  </si>
  <si>
    <t>Alfa Romeo</t>
  </si>
  <si>
    <t>Audi</t>
  </si>
  <si>
    <t>BMW</t>
  </si>
  <si>
    <t>Chevrolet</t>
  </si>
  <si>
    <t>Chrysler</t>
  </si>
  <si>
    <t>Citroen</t>
  </si>
  <si>
    <t>Dacia</t>
  </si>
  <si>
    <t>Dodge</t>
  </si>
  <si>
    <t>Fiat</t>
  </si>
  <si>
    <t>Ford</t>
  </si>
  <si>
    <t>Honda</t>
  </si>
  <si>
    <t>Hyundai</t>
  </si>
  <si>
    <t>Iveco</t>
  </si>
  <si>
    <t>Jaguar</t>
  </si>
  <si>
    <t>Jeep</t>
  </si>
  <si>
    <t>Kia</t>
  </si>
  <si>
    <t>Lamborghini</t>
  </si>
  <si>
    <t>Land Rover</t>
  </si>
  <si>
    <t>Lexus</t>
  </si>
  <si>
    <t>Mazda</t>
  </si>
  <si>
    <t>Mercedes</t>
  </si>
  <si>
    <t>Mini</t>
  </si>
  <si>
    <t>Mitsubishi</t>
  </si>
  <si>
    <t>Nissan</t>
  </si>
  <si>
    <t>Opel</t>
  </si>
  <si>
    <t>Porsche</t>
  </si>
  <si>
    <t>Renault</t>
  </si>
  <si>
    <t>Saab</t>
  </si>
  <si>
    <t>Seat</t>
  </si>
  <si>
    <t>Skoda</t>
  </si>
  <si>
    <t>Smart</t>
  </si>
  <si>
    <t>Subaru</t>
  </si>
  <si>
    <t>Suzuki</t>
  </si>
  <si>
    <t>Toyota</t>
  </si>
  <si>
    <t>Volkswagen</t>
  </si>
  <si>
    <t>Volvo</t>
  </si>
  <si>
    <t>Övriga</t>
  </si>
  <si>
    <t>fysiska</t>
  </si>
  <si>
    <t>juridiska</t>
  </si>
  <si>
    <t>Fördelning mellan fysiska och juridiska personer.</t>
  </si>
  <si>
    <t>totalt</t>
  </si>
  <si>
    <t>Nyregistrerade personbilar (inkl. bilföretag).</t>
  </si>
  <si>
    <t>andel juridiska %</t>
  </si>
  <si>
    <t>Lancia</t>
  </si>
  <si>
    <t>Cadillac</t>
  </si>
  <si>
    <t>Ssangyong</t>
  </si>
  <si>
    <t>augusti</t>
  </si>
  <si>
    <t>januari-augusti</t>
  </si>
  <si>
    <t>2019.09.01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</si>
</sst>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/>
    <xf numFmtId="10" fontId="1" fillId="0" borderId="0" xfId="0" applyNumberFormat="1" applyFont="1" applyFill="1"/>
    <xf numFmtId="0" fontId="0" fillId="0" borderId="6" xfId="0" applyBorder="1"/>
    <xf numFmtId="0" fontId="0" fillId="0" borderId="5" xfId="0" applyBorder="1"/>
    <xf numFmtId="0" fontId="3" fillId="0" borderId="7" xfId="0" applyFont="1" applyFill="1" applyBorder="1"/>
    <xf numFmtId="1" fontId="0" fillId="0" borderId="0" xfId="0" applyNumberFormat="1" applyBorder="1"/>
    <xf numFmtId="0" fontId="5" fillId="0" borderId="0" xfId="0" applyFont="1"/>
    <xf numFmtId="0" fontId="0" fillId="0" borderId="9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5" fillId="0" borderId="16" xfId="0" applyNumberFormat="1" applyFont="1" applyBorder="1"/>
    <xf numFmtId="0" fontId="0" fillId="0" borderId="17" xfId="0" applyBorder="1"/>
    <xf numFmtId="0" fontId="0" fillId="0" borderId="18" xfId="0" applyBorder="1"/>
    <xf numFmtId="164" fontId="5" fillId="0" borderId="18" xfId="0" applyNumberFormat="1" applyFont="1" applyBorder="1"/>
    <xf numFmtId="49" fontId="0" fillId="0" borderId="21" xfId="0" applyNumberFormat="1" applyBorder="1"/>
    <xf numFmtId="49" fontId="0" fillId="0" borderId="22" xfId="0" applyNumberFormat="1" applyBorder="1"/>
    <xf numFmtId="49" fontId="5" fillId="0" borderId="22" xfId="0" applyNumberFormat="1" applyFont="1" applyBorder="1"/>
    <xf numFmtId="49" fontId="0" fillId="0" borderId="23" xfId="0" applyNumberFormat="1" applyBorder="1"/>
    <xf numFmtId="0" fontId="3" fillId="0" borderId="24" xfId="0" applyFont="1" applyBorder="1"/>
    <xf numFmtId="0" fontId="3" fillId="0" borderId="25" xfId="0" applyFont="1" applyBorder="1"/>
    <xf numFmtId="164" fontId="5" fillId="0" borderId="19" xfId="0" applyNumberFormat="1" applyFont="1" applyBorder="1"/>
    <xf numFmtId="164" fontId="5" fillId="0" borderId="20" xfId="0" applyNumberFormat="1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0" fillId="0" borderId="30" xfId="0" applyBorder="1"/>
    <xf numFmtId="0" fontId="0" fillId="0" borderId="31" xfId="0" applyBorder="1"/>
    <xf numFmtId="164" fontId="5" fillId="0" borderId="31" xfId="0" applyNumberFormat="1" applyFont="1" applyBorder="1"/>
    <xf numFmtId="164" fontId="5" fillId="0" borderId="32" xfId="0" applyNumberFormat="1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8" xfId="0" applyFont="1" applyFill="1" applyBorder="1"/>
    <xf numFmtId="164" fontId="3" fillId="0" borderId="8" xfId="0" applyNumberFormat="1" applyFont="1" applyBorder="1"/>
    <xf numFmtId="0" fontId="3" fillId="0" borderId="7" xfId="0" applyFont="1" applyBorder="1"/>
    <xf numFmtId="0" fontId="3" fillId="0" borderId="14" xfId="0" applyFont="1" applyBorder="1"/>
    <xf numFmtId="0" fontId="5" fillId="0" borderId="16" xfId="0" applyFont="1" applyBorder="1"/>
    <xf numFmtId="0" fontId="5" fillId="0" borderId="18" xfId="0" applyFont="1" applyBorder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49" fontId="0" fillId="0" borderId="6" xfId="0" applyNumberFormat="1" applyFill="1" applyBorder="1"/>
    <xf numFmtId="0" fontId="0" fillId="0" borderId="1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3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2"/>
  <sheetViews>
    <sheetView tabSelected="1" zoomScale="80" zoomScaleNormal="80" workbookViewId="0">
      <selection activeCell="B2" sqref="B2"/>
    </sheetView>
  </sheetViews>
  <sheetFormatPr defaultRowHeight="12.9" x14ac:dyDescent="0.2"/>
  <cols>
    <col min="1" max="1" width="3.75" customWidth="1"/>
    <col min="2" max="2" width="12.75" bestFit="1" customWidth="1"/>
    <col min="3" max="3" width="11" bestFit="1" customWidth="1"/>
    <col min="7" max="7" width="7.625" bestFit="1" customWidth="1"/>
    <col min="8" max="8" width="7.875" customWidth="1"/>
    <col min="9" max="10" width="8" bestFit="1" customWidth="1"/>
    <col min="15" max="15" width="8.125" customWidth="1"/>
    <col min="16" max="16" width="8.75" customWidth="1"/>
    <col min="17" max="18" width="10.625" bestFit="1" customWidth="1"/>
  </cols>
  <sheetData>
    <row r="2" spans="1:18" x14ac:dyDescent="0.2">
      <c r="B2" s="1" t="s">
        <v>0</v>
      </c>
    </row>
    <row r="3" spans="1:18" x14ac:dyDescent="0.2">
      <c r="B3" s="1" t="s">
        <v>43</v>
      </c>
    </row>
    <row r="4" spans="1:18" ht="13.6" thickBot="1" x14ac:dyDescent="0.25">
      <c r="B4" s="1" t="s">
        <v>41</v>
      </c>
      <c r="N4" s="16" t="s">
        <v>50</v>
      </c>
    </row>
    <row r="5" spans="1:18" x14ac:dyDescent="0.2">
      <c r="C5" s="58" t="s">
        <v>48</v>
      </c>
      <c r="D5" s="59"/>
      <c r="E5" s="59"/>
      <c r="F5" s="59"/>
      <c r="G5" s="59"/>
      <c r="H5" s="59"/>
      <c r="I5" s="59"/>
      <c r="J5" s="60"/>
      <c r="K5" s="58" t="s">
        <v>49</v>
      </c>
      <c r="L5" s="59"/>
      <c r="M5" s="59"/>
      <c r="N5" s="59"/>
      <c r="O5" s="59"/>
      <c r="P5" s="59"/>
      <c r="Q5" s="61"/>
      <c r="R5" s="62"/>
    </row>
    <row r="6" spans="1:18" x14ac:dyDescent="0.2">
      <c r="C6" s="63" t="s">
        <v>39</v>
      </c>
      <c r="D6" s="54"/>
      <c r="E6" s="54" t="s">
        <v>40</v>
      </c>
      <c r="F6" s="54"/>
      <c r="G6" s="54" t="s">
        <v>44</v>
      </c>
      <c r="H6" s="56"/>
      <c r="I6" s="56" t="s">
        <v>42</v>
      </c>
      <c r="J6" s="57"/>
      <c r="K6" s="63" t="s">
        <v>39</v>
      </c>
      <c r="L6" s="54"/>
      <c r="M6" s="54" t="s">
        <v>40</v>
      </c>
      <c r="N6" s="54"/>
      <c r="O6" s="54" t="s">
        <v>44</v>
      </c>
      <c r="P6" s="56"/>
      <c r="Q6" s="54" t="s">
        <v>42</v>
      </c>
      <c r="R6" s="55"/>
    </row>
    <row r="7" spans="1:18" x14ac:dyDescent="0.2">
      <c r="A7" s="1"/>
      <c r="B7" s="5" t="s">
        <v>1</v>
      </c>
      <c r="C7" s="6">
        <v>2019</v>
      </c>
      <c r="D7" s="2">
        <v>2018</v>
      </c>
      <c r="E7" s="6">
        <v>2019</v>
      </c>
      <c r="F7" s="2">
        <v>2018</v>
      </c>
      <c r="G7" s="6">
        <v>2019</v>
      </c>
      <c r="H7" s="2">
        <v>2018</v>
      </c>
      <c r="I7" s="6">
        <v>2019</v>
      </c>
      <c r="J7" s="2">
        <v>2018</v>
      </c>
      <c r="K7" s="6">
        <v>2019</v>
      </c>
      <c r="L7" s="2">
        <v>2018</v>
      </c>
      <c r="M7" s="6">
        <v>2019</v>
      </c>
      <c r="N7" s="2">
        <v>2018</v>
      </c>
      <c r="O7" s="6">
        <v>2019</v>
      </c>
      <c r="P7" s="2">
        <v>2018</v>
      </c>
      <c r="Q7" s="6">
        <v>2019</v>
      </c>
      <c r="R7" s="17">
        <v>2018</v>
      </c>
    </row>
    <row r="8" spans="1:18" ht="13.6" thickBot="1" x14ac:dyDescent="0.25">
      <c r="C8" s="7"/>
      <c r="D8" s="4"/>
      <c r="E8" s="4"/>
      <c r="F8" s="4"/>
      <c r="G8" s="4"/>
      <c r="H8" s="4"/>
      <c r="I8" s="12"/>
      <c r="J8" s="13"/>
      <c r="K8" s="7"/>
      <c r="L8" s="4"/>
      <c r="M8" s="4"/>
      <c r="N8" s="4"/>
      <c r="O8" s="4"/>
      <c r="P8" s="4"/>
      <c r="Q8" s="12"/>
      <c r="R8" s="13"/>
    </row>
    <row r="9" spans="1:18" ht="13.6" x14ac:dyDescent="0.25">
      <c r="A9" s="1"/>
      <c r="B9" s="24" t="s">
        <v>2</v>
      </c>
      <c r="C9" s="49">
        <v>7</v>
      </c>
      <c r="D9" s="50">
        <v>3</v>
      </c>
      <c r="E9" s="50">
        <v>57</v>
      </c>
      <c r="F9" s="47">
        <v>13</v>
      </c>
      <c r="G9" s="20">
        <f t="shared" ref="G9:H25" si="0">IF(E9=0,"",SUM(E9/I9))</f>
        <v>0.890625</v>
      </c>
      <c r="H9" s="30">
        <f t="shared" si="0"/>
        <v>0.8125</v>
      </c>
      <c r="I9" s="34">
        <f>SUM(C9,E9)</f>
        <v>64</v>
      </c>
      <c r="J9" s="32">
        <f>SUM(D9,F9)</f>
        <v>16</v>
      </c>
      <c r="K9" s="18">
        <v>51</v>
      </c>
      <c r="L9" s="19">
        <v>107</v>
      </c>
      <c r="M9" s="19">
        <v>333</v>
      </c>
      <c r="N9" s="19">
        <v>708</v>
      </c>
      <c r="O9" s="20">
        <f t="shared" ref="O9:P48" si="1">IF(M9=0,"",SUM(M9/Q9))</f>
        <v>0.8671875</v>
      </c>
      <c r="P9" s="30">
        <f t="shared" si="1"/>
        <v>0.86871165644171777</v>
      </c>
      <c r="Q9" s="32">
        <f>SUM(K9,M9)</f>
        <v>384</v>
      </c>
      <c r="R9" s="28">
        <f>SUM(L9,N9)</f>
        <v>815</v>
      </c>
    </row>
    <row r="10" spans="1:18" ht="13.6" x14ac:dyDescent="0.25">
      <c r="A10" s="1"/>
      <c r="B10" s="25" t="s">
        <v>3</v>
      </c>
      <c r="C10" s="51">
        <v>758</v>
      </c>
      <c r="D10" s="52">
        <v>456</v>
      </c>
      <c r="E10" s="52">
        <v>1021</v>
      </c>
      <c r="F10" s="48">
        <v>1468</v>
      </c>
      <c r="G10" s="23">
        <f t="shared" si="0"/>
        <v>0.57391793142214731</v>
      </c>
      <c r="H10" s="31">
        <f t="shared" si="0"/>
        <v>0.76299376299376298</v>
      </c>
      <c r="I10" s="35">
        <f t="shared" ref="I10:I49" si="2">SUM(C10,E10)</f>
        <v>1779</v>
      </c>
      <c r="J10" s="33">
        <f t="shared" ref="J10:J49" si="3">SUM(D10,F10)</f>
        <v>1924</v>
      </c>
      <c r="K10" s="21">
        <v>3934</v>
      </c>
      <c r="L10" s="48">
        <v>3508</v>
      </c>
      <c r="M10" s="48">
        <v>8690</v>
      </c>
      <c r="N10" s="48">
        <v>9734</v>
      </c>
      <c r="O10" s="23">
        <f t="shared" si="1"/>
        <v>0.6883713561470215</v>
      </c>
      <c r="P10" s="31">
        <f t="shared" si="1"/>
        <v>0.73508533454161007</v>
      </c>
      <c r="Q10" s="33">
        <f t="shared" ref="Q10:Q49" si="4">SUM(K10,M10)</f>
        <v>12624</v>
      </c>
      <c r="R10" s="29">
        <f t="shared" ref="R10:R49" si="5">SUM(L10,N10)</f>
        <v>13242</v>
      </c>
    </row>
    <row r="11" spans="1:18" ht="13.6" x14ac:dyDescent="0.25">
      <c r="A11" s="1"/>
      <c r="B11" s="25" t="s">
        <v>4</v>
      </c>
      <c r="C11" s="51">
        <v>340</v>
      </c>
      <c r="D11" s="52">
        <v>222</v>
      </c>
      <c r="E11" s="52">
        <v>1212</v>
      </c>
      <c r="F11" s="48">
        <v>1000</v>
      </c>
      <c r="G11" s="23">
        <f t="shared" si="0"/>
        <v>0.78092783505154639</v>
      </c>
      <c r="H11" s="31">
        <f t="shared" si="0"/>
        <v>0.81833060556464809</v>
      </c>
      <c r="I11" s="35">
        <f t="shared" si="2"/>
        <v>1552</v>
      </c>
      <c r="J11" s="33">
        <f t="shared" si="3"/>
        <v>1222</v>
      </c>
      <c r="K11" s="21">
        <v>2703</v>
      </c>
      <c r="L11" s="48">
        <v>2082</v>
      </c>
      <c r="M11" s="48">
        <v>10087</v>
      </c>
      <c r="N11" s="48">
        <v>12003</v>
      </c>
      <c r="O11" s="23">
        <f t="shared" si="1"/>
        <v>0.78866301798279903</v>
      </c>
      <c r="P11" s="31">
        <f t="shared" si="1"/>
        <v>0.85218317358892437</v>
      </c>
      <c r="Q11" s="33">
        <f t="shared" si="4"/>
        <v>12790</v>
      </c>
      <c r="R11" s="29">
        <f t="shared" si="5"/>
        <v>14085</v>
      </c>
    </row>
    <row r="12" spans="1:18" ht="13.6" x14ac:dyDescent="0.25">
      <c r="A12" s="1"/>
      <c r="B12" s="26" t="s">
        <v>46</v>
      </c>
      <c r="C12" s="51">
        <v>1</v>
      </c>
      <c r="D12" s="52">
        <v>3</v>
      </c>
      <c r="E12" s="52">
        <v>14</v>
      </c>
      <c r="F12" s="48">
        <v>2</v>
      </c>
      <c r="G12" s="23">
        <f t="shared" si="0"/>
        <v>0.93333333333333335</v>
      </c>
      <c r="H12" s="31">
        <f t="shared" si="0"/>
        <v>0.4</v>
      </c>
      <c r="I12" s="35">
        <f t="shared" si="2"/>
        <v>15</v>
      </c>
      <c r="J12" s="33">
        <f t="shared" si="3"/>
        <v>5</v>
      </c>
      <c r="K12" s="21">
        <v>7</v>
      </c>
      <c r="L12" s="48">
        <v>12</v>
      </c>
      <c r="M12" s="48">
        <v>21</v>
      </c>
      <c r="N12" s="48">
        <v>79</v>
      </c>
      <c r="O12" s="23">
        <f t="shared" si="1"/>
        <v>0.75</v>
      </c>
      <c r="P12" s="31">
        <f t="shared" si="1"/>
        <v>0.86813186813186816</v>
      </c>
      <c r="Q12" s="33">
        <f t="shared" si="4"/>
        <v>28</v>
      </c>
      <c r="R12" s="29">
        <f t="shared" si="5"/>
        <v>91</v>
      </c>
    </row>
    <row r="13" spans="1:18" ht="13.6" x14ac:dyDescent="0.25">
      <c r="A13" s="1"/>
      <c r="B13" s="25" t="s">
        <v>5</v>
      </c>
      <c r="C13" s="51">
        <v>9</v>
      </c>
      <c r="D13" s="52">
        <v>11</v>
      </c>
      <c r="E13" s="52">
        <v>64</v>
      </c>
      <c r="F13" s="48">
        <v>6</v>
      </c>
      <c r="G13" s="23">
        <f t="shared" si="0"/>
        <v>0.87671232876712324</v>
      </c>
      <c r="H13" s="31">
        <f t="shared" si="0"/>
        <v>0.35294117647058826</v>
      </c>
      <c r="I13" s="35">
        <f t="shared" si="2"/>
        <v>73</v>
      </c>
      <c r="J13" s="33">
        <f t="shared" si="3"/>
        <v>17</v>
      </c>
      <c r="K13" s="21">
        <v>86</v>
      </c>
      <c r="L13" s="48">
        <v>63</v>
      </c>
      <c r="M13" s="48">
        <v>100</v>
      </c>
      <c r="N13" s="48">
        <v>209</v>
      </c>
      <c r="O13" s="23">
        <f t="shared" si="1"/>
        <v>0.5376344086021505</v>
      </c>
      <c r="P13" s="31">
        <f t="shared" si="1"/>
        <v>0.76838235294117652</v>
      </c>
      <c r="Q13" s="33">
        <f t="shared" si="4"/>
        <v>186</v>
      </c>
      <c r="R13" s="29">
        <f t="shared" si="5"/>
        <v>272</v>
      </c>
    </row>
    <row r="14" spans="1:18" ht="13.6" x14ac:dyDescent="0.25">
      <c r="A14" s="1"/>
      <c r="B14" s="25" t="s">
        <v>6</v>
      </c>
      <c r="C14" s="51">
        <v>0</v>
      </c>
      <c r="D14" s="52">
        <v>0</v>
      </c>
      <c r="E14" s="52">
        <v>0</v>
      </c>
      <c r="F14" s="48">
        <v>0</v>
      </c>
      <c r="G14" s="23" t="str">
        <f t="shared" si="0"/>
        <v/>
      </c>
      <c r="H14" s="31" t="str">
        <f t="shared" si="0"/>
        <v/>
      </c>
      <c r="I14" s="35">
        <f t="shared" si="2"/>
        <v>0</v>
      </c>
      <c r="J14" s="33">
        <f t="shared" si="3"/>
        <v>0</v>
      </c>
      <c r="K14" s="21">
        <v>0</v>
      </c>
      <c r="L14" s="48">
        <v>0</v>
      </c>
      <c r="M14" s="48">
        <v>0</v>
      </c>
      <c r="N14" s="48">
        <v>0</v>
      </c>
      <c r="O14" s="23" t="str">
        <f t="shared" si="1"/>
        <v/>
      </c>
      <c r="P14" s="31" t="str">
        <f t="shared" si="1"/>
        <v/>
      </c>
      <c r="Q14" s="33">
        <f t="shared" si="4"/>
        <v>0</v>
      </c>
      <c r="R14" s="29">
        <f t="shared" si="5"/>
        <v>0</v>
      </c>
    </row>
    <row r="15" spans="1:18" ht="13.6" x14ac:dyDescent="0.25">
      <c r="A15" s="1"/>
      <c r="B15" s="25" t="s">
        <v>7</v>
      </c>
      <c r="C15" s="51">
        <v>167</v>
      </c>
      <c r="D15" s="52">
        <v>132</v>
      </c>
      <c r="E15" s="52">
        <v>203</v>
      </c>
      <c r="F15" s="48">
        <v>234</v>
      </c>
      <c r="G15" s="23">
        <f t="shared" si="0"/>
        <v>0.5486486486486486</v>
      </c>
      <c r="H15" s="31">
        <f t="shared" si="0"/>
        <v>0.63934426229508201</v>
      </c>
      <c r="I15" s="35">
        <f t="shared" si="2"/>
        <v>370</v>
      </c>
      <c r="J15" s="33">
        <f t="shared" si="3"/>
        <v>366</v>
      </c>
      <c r="K15" s="21">
        <v>930</v>
      </c>
      <c r="L15" s="48">
        <v>1473</v>
      </c>
      <c r="M15" s="48">
        <v>1398</v>
      </c>
      <c r="N15" s="48">
        <v>1816</v>
      </c>
      <c r="O15" s="23">
        <f t="shared" si="1"/>
        <v>0.60051546391752575</v>
      </c>
      <c r="P15" s="31">
        <f t="shared" si="1"/>
        <v>0.55214350866524775</v>
      </c>
      <c r="Q15" s="33">
        <f t="shared" si="4"/>
        <v>2328</v>
      </c>
      <c r="R15" s="29">
        <f t="shared" si="5"/>
        <v>3289</v>
      </c>
    </row>
    <row r="16" spans="1:18" ht="13.6" x14ac:dyDescent="0.25">
      <c r="A16" s="1"/>
      <c r="B16" s="25" t="s">
        <v>8</v>
      </c>
      <c r="C16" s="51">
        <v>129</v>
      </c>
      <c r="D16" s="52">
        <v>140</v>
      </c>
      <c r="E16" s="52">
        <v>646</v>
      </c>
      <c r="F16" s="48">
        <v>216</v>
      </c>
      <c r="G16" s="23">
        <f t="shared" si="0"/>
        <v>0.83354838709677415</v>
      </c>
      <c r="H16" s="31">
        <f t="shared" si="0"/>
        <v>0.6067415730337079</v>
      </c>
      <c r="I16" s="35">
        <f t="shared" si="2"/>
        <v>775</v>
      </c>
      <c r="J16" s="33">
        <f t="shared" si="3"/>
        <v>356</v>
      </c>
      <c r="K16" s="21">
        <v>1505</v>
      </c>
      <c r="L16" s="22">
        <v>1828</v>
      </c>
      <c r="M16" s="22">
        <v>1801</v>
      </c>
      <c r="N16" s="22">
        <v>1416</v>
      </c>
      <c r="O16" s="23">
        <f t="shared" si="1"/>
        <v>0.54476709013914093</v>
      </c>
      <c r="P16" s="31">
        <f t="shared" si="1"/>
        <v>0.43649815043156598</v>
      </c>
      <c r="Q16" s="33">
        <f t="shared" si="4"/>
        <v>3306</v>
      </c>
      <c r="R16" s="29">
        <f t="shared" si="5"/>
        <v>3244</v>
      </c>
    </row>
    <row r="17" spans="1:18" ht="13.6" x14ac:dyDescent="0.25">
      <c r="A17" s="1"/>
      <c r="B17" s="25" t="s">
        <v>9</v>
      </c>
      <c r="C17" s="51">
        <v>0</v>
      </c>
      <c r="D17" s="52">
        <v>0</v>
      </c>
      <c r="E17" s="52">
        <v>0</v>
      </c>
      <c r="F17" s="48">
        <v>0</v>
      </c>
      <c r="G17" s="23" t="str">
        <f t="shared" si="0"/>
        <v/>
      </c>
      <c r="H17" s="31" t="str">
        <f t="shared" si="0"/>
        <v/>
      </c>
      <c r="I17" s="35">
        <f t="shared" si="2"/>
        <v>0</v>
      </c>
      <c r="J17" s="33">
        <f t="shared" si="3"/>
        <v>0</v>
      </c>
      <c r="K17" s="21">
        <v>1</v>
      </c>
      <c r="L17" s="22">
        <v>0</v>
      </c>
      <c r="M17" s="22">
        <v>0</v>
      </c>
      <c r="N17" s="22">
        <v>0</v>
      </c>
      <c r="O17" s="23" t="str">
        <f t="shared" si="1"/>
        <v/>
      </c>
      <c r="P17" s="31" t="str">
        <f t="shared" si="1"/>
        <v/>
      </c>
      <c r="Q17" s="33">
        <f t="shared" si="4"/>
        <v>1</v>
      </c>
      <c r="R17" s="29">
        <f t="shared" si="5"/>
        <v>0</v>
      </c>
    </row>
    <row r="18" spans="1:18" ht="13.6" x14ac:dyDescent="0.25">
      <c r="A18" s="1"/>
      <c r="B18" s="25" t="s">
        <v>10</v>
      </c>
      <c r="C18" s="21">
        <v>302</v>
      </c>
      <c r="D18" s="22">
        <v>175</v>
      </c>
      <c r="E18" s="22">
        <v>240</v>
      </c>
      <c r="F18" s="22">
        <v>96</v>
      </c>
      <c r="G18" s="23">
        <f t="shared" si="0"/>
        <v>0.44280442804428044</v>
      </c>
      <c r="H18" s="31">
        <f t="shared" si="0"/>
        <v>0.35424354243542433</v>
      </c>
      <c r="I18" s="35">
        <f t="shared" si="2"/>
        <v>542</v>
      </c>
      <c r="J18" s="33">
        <f t="shared" si="3"/>
        <v>271</v>
      </c>
      <c r="K18" s="21">
        <v>2411</v>
      </c>
      <c r="L18" s="22">
        <v>3641</v>
      </c>
      <c r="M18" s="22">
        <v>1841</v>
      </c>
      <c r="N18" s="22">
        <v>3347</v>
      </c>
      <c r="O18" s="23">
        <f t="shared" si="1"/>
        <v>0.43297271872060206</v>
      </c>
      <c r="P18" s="31">
        <f t="shared" si="1"/>
        <v>0.4789639381797367</v>
      </c>
      <c r="Q18" s="33">
        <f t="shared" si="4"/>
        <v>4252</v>
      </c>
      <c r="R18" s="29">
        <f t="shared" si="5"/>
        <v>6988</v>
      </c>
    </row>
    <row r="19" spans="1:18" ht="13.6" x14ac:dyDescent="0.25">
      <c r="A19" s="1"/>
      <c r="B19" s="25" t="s">
        <v>11</v>
      </c>
      <c r="C19" s="21">
        <v>241</v>
      </c>
      <c r="D19" s="22">
        <v>175</v>
      </c>
      <c r="E19" s="22">
        <v>345</v>
      </c>
      <c r="F19" s="22">
        <v>386</v>
      </c>
      <c r="G19" s="23">
        <f t="shared" si="0"/>
        <v>0.5887372013651877</v>
      </c>
      <c r="H19" s="31">
        <f t="shared" si="0"/>
        <v>0.68805704099821752</v>
      </c>
      <c r="I19" s="35">
        <f t="shared" si="2"/>
        <v>586</v>
      </c>
      <c r="J19" s="33">
        <f t="shared" si="3"/>
        <v>561</v>
      </c>
      <c r="K19" s="21">
        <v>1889</v>
      </c>
      <c r="L19" s="22">
        <v>2507</v>
      </c>
      <c r="M19" s="22">
        <v>3844</v>
      </c>
      <c r="N19" s="22">
        <v>4519</v>
      </c>
      <c r="O19" s="23">
        <f t="shared" si="1"/>
        <v>0.67050409907552766</v>
      </c>
      <c r="P19" s="31">
        <f t="shared" si="1"/>
        <v>0.64318246512951893</v>
      </c>
      <c r="Q19" s="33">
        <f t="shared" si="4"/>
        <v>5733</v>
      </c>
      <c r="R19" s="29">
        <f t="shared" si="5"/>
        <v>7026</v>
      </c>
    </row>
    <row r="20" spans="1:18" ht="13.6" x14ac:dyDescent="0.25">
      <c r="A20" s="1"/>
      <c r="B20" s="25" t="s">
        <v>12</v>
      </c>
      <c r="C20" s="21">
        <v>88</v>
      </c>
      <c r="D20" s="22">
        <v>71</v>
      </c>
      <c r="E20" s="22">
        <v>130</v>
      </c>
      <c r="F20" s="22">
        <v>162</v>
      </c>
      <c r="G20" s="23">
        <f t="shared" si="0"/>
        <v>0.59633027522935778</v>
      </c>
      <c r="H20" s="31">
        <f t="shared" si="0"/>
        <v>0.69527896995708149</v>
      </c>
      <c r="I20" s="35">
        <f t="shared" si="2"/>
        <v>218</v>
      </c>
      <c r="J20" s="33">
        <f t="shared" si="3"/>
        <v>233</v>
      </c>
      <c r="K20" s="21">
        <v>911</v>
      </c>
      <c r="L20" s="22">
        <v>996</v>
      </c>
      <c r="M20" s="22">
        <v>971</v>
      </c>
      <c r="N20" s="22">
        <v>1234</v>
      </c>
      <c r="O20" s="23">
        <f t="shared" si="1"/>
        <v>0.51594048884165777</v>
      </c>
      <c r="P20" s="31">
        <f t="shared" si="1"/>
        <v>0.55336322869955157</v>
      </c>
      <c r="Q20" s="33">
        <f t="shared" si="4"/>
        <v>1882</v>
      </c>
      <c r="R20" s="29">
        <f t="shared" si="5"/>
        <v>2230</v>
      </c>
    </row>
    <row r="21" spans="1:18" ht="13.6" x14ac:dyDescent="0.25">
      <c r="A21" s="1"/>
      <c r="B21" s="25" t="s">
        <v>13</v>
      </c>
      <c r="C21" s="21">
        <v>349</v>
      </c>
      <c r="D21" s="22">
        <v>49</v>
      </c>
      <c r="E21" s="22">
        <v>172</v>
      </c>
      <c r="F21" s="22">
        <v>59</v>
      </c>
      <c r="G21" s="23">
        <f t="shared" si="0"/>
        <v>0.33013435700575816</v>
      </c>
      <c r="H21" s="31">
        <f t="shared" si="0"/>
        <v>0.54629629629629628</v>
      </c>
      <c r="I21" s="35">
        <f t="shared" si="2"/>
        <v>521</v>
      </c>
      <c r="J21" s="33">
        <f t="shared" si="3"/>
        <v>108</v>
      </c>
      <c r="K21" s="21">
        <v>1687</v>
      </c>
      <c r="L21" s="22">
        <v>1357</v>
      </c>
      <c r="M21" s="22">
        <v>1847</v>
      </c>
      <c r="N21" s="22">
        <v>2472</v>
      </c>
      <c r="O21" s="23">
        <f t="shared" si="1"/>
        <v>0.52263723825693265</v>
      </c>
      <c r="P21" s="31">
        <f t="shared" si="1"/>
        <v>0.64559937320449201</v>
      </c>
      <c r="Q21" s="33">
        <f t="shared" si="4"/>
        <v>3534</v>
      </c>
      <c r="R21" s="29">
        <f t="shared" si="5"/>
        <v>3829</v>
      </c>
    </row>
    <row r="22" spans="1:18" ht="13.6" x14ac:dyDescent="0.25">
      <c r="A22" s="1"/>
      <c r="B22" s="25" t="s">
        <v>14</v>
      </c>
      <c r="C22" s="21">
        <v>3</v>
      </c>
      <c r="D22" s="22">
        <v>0</v>
      </c>
      <c r="E22" s="22">
        <v>0</v>
      </c>
      <c r="F22" s="22">
        <v>0</v>
      </c>
      <c r="G22" s="23" t="str">
        <f t="shared" si="0"/>
        <v/>
      </c>
      <c r="H22" s="31" t="str">
        <f t="shared" si="0"/>
        <v/>
      </c>
      <c r="I22" s="35">
        <f t="shared" si="2"/>
        <v>3</v>
      </c>
      <c r="J22" s="33">
        <f t="shared" si="3"/>
        <v>0</v>
      </c>
      <c r="K22" s="21">
        <v>31</v>
      </c>
      <c r="L22" s="22">
        <v>29</v>
      </c>
      <c r="M22" s="22">
        <v>5</v>
      </c>
      <c r="N22" s="22">
        <v>23</v>
      </c>
      <c r="O22" s="23">
        <f t="shared" si="1"/>
        <v>0.1388888888888889</v>
      </c>
      <c r="P22" s="31">
        <f t="shared" si="1"/>
        <v>0.44230769230769229</v>
      </c>
      <c r="Q22" s="33">
        <f t="shared" si="4"/>
        <v>36</v>
      </c>
      <c r="R22" s="29">
        <f t="shared" si="5"/>
        <v>52</v>
      </c>
    </row>
    <row r="23" spans="1:18" ht="13.6" x14ac:dyDescent="0.25">
      <c r="A23" s="1"/>
      <c r="B23" s="25" t="s">
        <v>15</v>
      </c>
      <c r="C23" s="21">
        <v>40</v>
      </c>
      <c r="D23" s="22">
        <v>16</v>
      </c>
      <c r="E23" s="22">
        <v>33</v>
      </c>
      <c r="F23" s="22">
        <v>2</v>
      </c>
      <c r="G23" s="23">
        <f t="shared" si="0"/>
        <v>0.45205479452054792</v>
      </c>
      <c r="H23" s="31">
        <f t="shared" si="0"/>
        <v>0.1111111111111111</v>
      </c>
      <c r="I23" s="35">
        <f t="shared" si="2"/>
        <v>73</v>
      </c>
      <c r="J23" s="33">
        <f t="shared" si="3"/>
        <v>18</v>
      </c>
      <c r="K23" s="21">
        <v>660</v>
      </c>
      <c r="L23" s="22">
        <v>148</v>
      </c>
      <c r="M23" s="22">
        <v>320</v>
      </c>
      <c r="N23" s="22">
        <v>130</v>
      </c>
      <c r="O23" s="23">
        <f t="shared" si="1"/>
        <v>0.32653061224489793</v>
      </c>
      <c r="P23" s="31">
        <f t="shared" si="1"/>
        <v>0.46762589928057552</v>
      </c>
      <c r="Q23" s="33">
        <f t="shared" si="4"/>
        <v>980</v>
      </c>
      <c r="R23" s="29">
        <f t="shared" si="5"/>
        <v>278</v>
      </c>
    </row>
    <row r="24" spans="1:18" ht="13.6" x14ac:dyDescent="0.25">
      <c r="A24" s="1"/>
      <c r="B24" s="25" t="s">
        <v>16</v>
      </c>
      <c r="C24" s="21">
        <v>9</v>
      </c>
      <c r="D24" s="22">
        <v>19</v>
      </c>
      <c r="E24" s="22">
        <v>97</v>
      </c>
      <c r="F24" s="22">
        <v>47</v>
      </c>
      <c r="G24" s="23">
        <f t="shared" si="0"/>
        <v>0.91509433962264153</v>
      </c>
      <c r="H24" s="31">
        <f t="shared" si="0"/>
        <v>0.71212121212121215</v>
      </c>
      <c r="I24" s="35">
        <f t="shared" si="2"/>
        <v>106</v>
      </c>
      <c r="J24" s="33">
        <f t="shared" si="3"/>
        <v>66</v>
      </c>
      <c r="K24" s="21">
        <v>125</v>
      </c>
      <c r="L24" s="22">
        <v>153</v>
      </c>
      <c r="M24" s="22">
        <v>552</v>
      </c>
      <c r="N24" s="22">
        <v>527</v>
      </c>
      <c r="O24" s="23">
        <f t="shared" si="1"/>
        <v>0.81536189069423926</v>
      </c>
      <c r="P24" s="31">
        <f t="shared" si="1"/>
        <v>0.77500000000000002</v>
      </c>
      <c r="Q24" s="33">
        <f t="shared" si="4"/>
        <v>677</v>
      </c>
      <c r="R24" s="29">
        <f t="shared" si="5"/>
        <v>680</v>
      </c>
    </row>
    <row r="25" spans="1:18" ht="13.6" x14ac:dyDescent="0.25">
      <c r="A25" s="1"/>
      <c r="B25" s="25" t="s">
        <v>17</v>
      </c>
      <c r="C25" s="21">
        <v>1183</v>
      </c>
      <c r="D25" s="22">
        <v>893</v>
      </c>
      <c r="E25" s="22">
        <v>1072</v>
      </c>
      <c r="F25" s="22">
        <v>1046</v>
      </c>
      <c r="G25" s="23">
        <f t="shared" si="0"/>
        <v>0.47538802660753882</v>
      </c>
      <c r="H25" s="31">
        <f t="shared" si="0"/>
        <v>0.53945332645693655</v>
      </c>
      <c r="I25" s="35">
        <f t="shared" si="2"/>
        <v>2255</v>
      </c>
      <c r="J25" s="33">
        <f t="shared" si="3"/>
        <v>1939</v>
      </c>
      <c r="K25" s="21">
        <v>8430</v>
      </c>
      <c r="L25" s="22">
        <v>7407</v>
      </c>
      <c r="M25" s="22">
        <v>8453</v>
      </c>
      <c r="N25" s="22">
        <v>8166</v>
      </c>
      <c r="O25" s="23">
        <f t="shared" si="1"/>
        <v>0.50068115856186701</v>
      </c>
      <c r="P25" s="31">
        <f t="shared" si="1"/>
        <v>0.52436910036601814</v>
      </c>
      <c r="Q25" s="33">
        <f t="shared" si="4"/>
        <v>16883</v>
      </c>
      <c r="R25" s="29">
        <f t="shared" si="5"/>
        <v>15573</v>
      </c>
    </row>
    <row r="26" spans="1:18" ht="13.6" x14ac:dyDescent="0.25">
      <c r="A26" s="1"/>
      <c r="B26" s="25" t="s">
        <v>18</v>
      </c>
      <c r="C26" s="21">
        <v>2</v>
      </c>
      <c r="D26" s="22">
        <v>0</v>
      </c>
      <c r="E26" s="22">
        <v>1</v>
      </c>
      <c r="F26" s="22">
        <v>2</v>
      </c>
      <c r="G26" s="23">
        <f t="shared" ref="G26:H47" si="6">IF(E26=0,"",SUM(E26/I26))</f>
        <v>0.33333333333333331</v>
      </c>
      <c r="H26" s="31">
        <f t="shared" si="6"/>
        <v>1</v>
      </c>
      <c r="I26" s="35">
        <f t="shared" si="2"/>
        <v>3</v>
      </c>
      <c r="J26" s="33">
        <f t="shared" si="3"/>
        <v>2</v>
      </c>
      <c r="K26" s="21">
        <v>10</v>
      </c>
      <c r="L26" s="22">
        <v>8</v>
      </c>
      <c r="M26" s="22">
        <v>20</v>
      </c>
      <c r="N26" s="22">
        <v>32</v>
      </c>
      <c r="O26" s="23">
        <f t="shared" si="1"/>
        <v>0.66666666666666663</v>
      </c>
      <c r="P26" s="31">
        <f t="shared" si="1"/>
        <v>0.8</v>
      </c>
      <c r="Q26" s="33">
        <f t="shared" si="4"/>
        <v>30</v>
      </c>
      <c r="R26" s="29">
        <f t="shared" si="5"/>
        <v>40</v>
      </c>
    </row>
    <row r="27" spans="1:18" ht="13.6" x14ac:dyDescent="0.25">
      <c r="A27" s="1"/>
      <c r="B27" s="26" t="s">
        <v>45</v>
      </c>
      <c r="C27" s="21">
        <v>0</v>
      </c>
      <c r="D27" s="22">
        <v>0</v>
      </c>
      <c r="E27" s="22">
        <v>0</v>
      </c>
      <c r="F27" s="22">
        <v>0</v>
      </c>
      <c r="G27" s="23" t="str">
        <f t="shared" si="6"/>
        <v/>
      </c>
      <c r="H27" s="31" t="str">
        <f t="shared" si="6"/>
        <v/>
      </c>
      <c r="I27" s="35">
        <f>SUM(C27,E27)</f>
        <v>0</v>
      </c>
      <c r="J27" s="33">
        <f>SUM(D27,F27)</f>
        <v>0</v>
      </c>
      <c r="K27" s="21">
        <v>0</v>
      </c>
      <c r="L27" s="22">
        <v>0</v>
      </c>
      <c r="M27" s="22">
        <v>0</v>
      </c>
      <c r="N27" s="22">
        <v>0</v>
      </c>
      <c r="O27" s="23" t="str">
        <f t="shared" si="1"/>
        <v/>
      </c>
      <c r="P27" s="31" t="str">
        <f t="shared" si="1"/>
        <v/>
      </c>
      <c r="Q27" s="33">
        <f>SUM(K27,M27)</f>
        <v>0</v>
      </c>
      <c r="R27" s="29">
        <f>SUM(L27,N27)</f>
        <v>0</v>
      </c>
    </row>
    <row r="28" spans="1:18" ht="13.6" x14ac:dyDescent="0.25">
      <c r="A28" s="1"/>
      <c r="B28" s="25" t="s">
        <v>19</v>
      </c>
      <c r="C28" s="21">
        <v>43</v>
      </c>
      <c r="D28" s="22">
        <v>23</v>
      </c>
      <c r="E28" s="22">
        <v>53</v>
      </c>
      <c r="F28" s="22">
        <v>16</v>
      </c>
      <c r="G28" s="23">
        <f t="shared" si="6"/>
        <v>0.55208333333333337</v>
      </c>
      <c r="H28" s="31">
        <f t="shared" si="6"/>
        <v>0.41025641025641024</v>
      </c>
      <c r="I28" s="35">
        <f t="shared" si="2"/>
        <v>96</v>
      </c>
      <c r="J28" s="33">
        <f t="shared" si="3"/>
        <v>39</v>
      </c>
      <c r="K28" s="21">
        <v>353</v>
      </c>
      <c r="L28" s="22">
        <v>170</v>
      </c>
      <c r="M28" s="22">
        <v>315</v>
      </c>
      <c r="N28" s="22">
        <v>233</v>
      </c>
      <c r="O28" s="23">
        <f t="shared" si="1"/>
        <v>0.47155688622754494</v>
      </c>
      <c r="P28" s="31">
        <f t="shared" si="1"/>
        <v>0.57816377171215882</v>
      </c>
      <c r="Q28" s="33">
        <f t="shared" si="4"/>
        <v>668</v>
      </c>
      <c r="R28" s="29">
        <f t="shared" si="5"/>
        <v>403</v>
      </c>
    </row>
    <row r="29" spans="1:18" ht="13.6" x14ac:dyDescent="0.25">
      <c r="A29" s="1"/>
      <c r="B29" s="25" t="s">
        <v>20</v>
      </c>
      <c r="C29" s="21">
        <v>66</v>
      </c>
      <c r="D29" s="22">
        <v>33</v>
      </c>
      <c r="E29" s="22">
        <v>122</v>
      </c>
      <c r="F29" s="22">
        <v>111</v>
      </c>
      <c r="G29" s="23">
        <f t="shared" si="6"/>
        <v>0.64893617021276595</v>
      </c>
      <c r="H29" s="31">
        <f t="shared" si="6"/>
        <v>0.77083333333333337</v>
      </c>
      <c r="I29" s="35">
        <f t="shared" si="2"/>
        <v>188</v>
      </c>
      <c r="J29" s="33">
        <f t="shared" si="3"/>
        <v>144</v>
      </c>
      <c r="K29" s="21">
        <v>330</v>
      </c>
      <c r="L29" s="22">
        <v>246</v>
      </c>
      <c r="M29" s="22">
        <v>907</v>
      </c>
      <c r="N29" s="22">
        <v>873</v>
      </c>
      <c r="O29" s="23">
        <f t="shared" si="1"/>
        <v>0.73322554567502018</v>
      </c>
      <c r="P29" s="31">
        <f t="shared" si="1"/>
        <v>0.78016085790884715</v>
      </c>
      <c r="Q29" s="33">
        <f t="shared" si="4"/>
        <v>1237</v>
      </c>
      <c r="R29" s="29">
        <f t="shared" si="5"/>
        <v>1119</v>
      </c>
    </row>
    <row r="30" spans="1:18" ht="13.6" x14ac:dyDescent="0.25">
      <c r="A30" s="1"/>
      <c r="B30" s="25" t="s">
        <v>21</v>
      </c>
      <c r="C30" s="21">
        <v>352</v>
      </c>
      <c r="D30" s="22">
        <v>153</v>
      </c>
      <c r="E30" s="22">
        <v>133</v>
      </c>
      <c r="F30" s="22">
        <v>110</v>
      </c>
      <c r="G30" s="23">
        <f t="shared" si="6"/>
        <v>0.27422680412371137</v>
      </c>
      <c r="H30" s="31">
        <f t="shared" si="6"/>
        <v>0.41825095057034223</v>
      </c>
      <c r="I30" s="35">
        <f t="shared" si="2"/>
        <v>485</v>
      </c>
      <c r="J30" s="33">
        <f t="shared" si="3"/>
        <v>263</v>
      </c>
      <c r="K30" s="21">
        <v>2210</v>
      </c>
      <c r="L30" s="22">
        <v>2457</v>
      </c>
      <c r="M30" s="22">
        <v>1156</v>
      </c>
      <c r="N30" s="22">
        <v>1510</v>
      </c>
      <c r="O30" s="23">
        <f t="shared" si="1"/>
        <v>0.34343434343434343</v>
      </c>
      <c r="P30" s="31">
        <f t="shared" si="1"/>
        <v>0.38064028232921604</v>
      </c>
      <c r="Q30" s="33">
        <f t="shared" si="4"/>
        <v>3366</v>
      </c>
      <c r="R30" s="29">
        <f t="shared" si="5"/>
        <v>3967</v>
      </c>
    </row>
    <row r="31" spans="1:18" ht="13.6" x14ac:dyDescent="0.25">
      <c r="A31" s="1"/>
      <c r="B31" s="25" t="s">
        <v>22</v>
      </c>
      <c r="C31" s="21">
        <v>330</v>
      </c>
      <c r="D31" s="22">
        <v>255</v>
      </c>
      <c r="E31" s="22">
        <v>1221</v>
      </c>
      <c r="F31" s="22">
        <v>1025</v>
      </c>
      <c r="G31" s="23">
        <f t="shared" si="6"/>
        <v>0.78723404255319152</v>
      </c>
      <c r="H31" s="31">
        <f t="shared" si="6"/>
        <v>0.80078125</v>
      </c>
      <c r="I31" s="35">
        <f t="shared" si="2"/>
        <v>1551</v>
      </c>
      <c r="J31" s="33">
        <f t="shared" si="3"/>
        <v>1280</v>
      </c>
      <c r="K31" s="21">
        <v>2506</v>
      </c>
      <c r="L31" s="22">
        <v>2953</v>
      </c>
      <c r="M31" s="22">
        <v>10290</v>
      </c>
      <c r="N31" s="22">
        <v>10240</v>
      </c>
      <c r="O31" s="23">
        <f t="shared" si="1"/>
        <v>0.80415754923413563</v>
      </c>
      <c r="P31" s="31">
        <f t="shared" si="1"/>
        <v>0.77616918062608964</v>
      </c>
      <c r="Q31" s="33">
        <f t="shared" si="4"/>
        <v>12796</v>
      </c>
      <c r="R31" s="29">
        <f t="shared" si="5"/>
        <v>13193</v>
      </c>
    </row>
    <row r="32" spans="1:18" ht="13.6" x14ac:dyDescent="0.25">
      <c r="A32" s="1"/>
      <c r="B32" s="25" t="s">
        <v>23</v>
      </c>
      <c r="C32" s="21">
        <v>135</v>
      </c>
      <c r="D32" s="22">
        <v>74</v>
      </c>
      <c r="E32" s="22">
        <v>189</v>
      </c>
      <c r="F32" s="22">
        <v>156</v>
      </c>
      <c r="G32" s="23">
        <f t="shared" si="6"/>
        <v>0.58333333333333337</v>
      </c>
      <c r="H32" s="31">
        <f t="shared" si="6"/>
        <v>0.67826086956521736</v>
      </c>
      <c r="I32" s="35">
        <f t="shared" si="2"/>
        <v>324</v>
      </c>
      <c r="J32" s="33">
        <f t="shared" si="3"/>
        <v>230</v>
      </c>
      <c r="K32" s="21">
        <v>770</v>
      </c>
      <c r="L32" s="22">
        <v>649</v>
      </c>
      <c r="M32" s="22">
        <v>1658</v>
      </c>
      <c r="N32" s="22">
        <v>1439</v>
      </c>
      <c r="O32" s="23">
        <f t="shared" si="1"/>
        <v>0.68286655683690278</v>
      </c>
      <c r="P32" s="31">
        <f t="shared" si="1"/>
        <v>0.68917624521072796</v>
      </c>
      <c r="Q32" s="33">
        <f t="shared" si="4"/>
        <v>2428</v>
      </c>
      <c r="R32" s="29">
        <f t="shared" si="5"/>
        <v>2088</v>
      </c>
    </row>
    <row r="33" spans="1:18" ht="13.6" x14ac:dyDescent="0.25">
      <c r="A33" s="1"/>
      <c r="B33" s="25" t="s">
        <v>24</v>
      </c>
      <c r="C33" s="21">
        <v>100</v>
      </c>
      <c r="D33" s="22">
        <v>55</v>
      </c>
      <c r="E33" s="22">
        <v>327</v>
      </c>
      <c r="F33" s="22">
        <v>75</v>
      </c>
      <c r="G33" s="23">
        <f t="shared" si="6"/>
        <v>0.76580796252927397</v>
      </c>
      <c r="H33" s="31">
        <f t="shared" si="6"/>
        <v>0.57692307692307687</v>
      </c>
      <c r="I33" s="35">
        <f t="shared" si="2"/>
        <v>427</v>
      </c>
      <c r="J33" s="33">
        <f t="shared" si="3"/>
        <v>130</v>
      </c>
      <c r="K33" s="21">
        <v>1047</v>
      </c>
      <c r="L33" s="22">
        <v>653</v>
      </c>
      <c r="M33" s="22">
        <v>3072</v>
      </c>
      <c r="N33" s="22">
        <v>2026</v>
      </c>
      <c r="O33" s="23">
        <f t="shared" si="1"/>
        <v>0.74581209031318285</v>
      </c>
      <c r="P33" s="31">
        <f t="shared" si="1"/>
        <v>0.75625233296005967</v>
      </c>
      <c r="Q33" s="33">
        <f t="shared" si="4"/>
        <v>4119</v>
      </c>
      <c r="R33" s="29">
        <f t="shared" si="5"/>
        <v>2679</v>
      </c>
    </row>
    <row r="34" spans="1:18" ht="13.6" x14ac:dyDescent="0.25">
      <c r="A34" s="1"/>
      <c r="B34" s="25" t="s">
        <v>25</v>
      </c>
      <c r="C34" s="21">
        <v>374</v>
      </c>
      <c r="D34" s="22">
        <v>144</v>
      </c>
      <c r="E34" s="22">
        <v>483</v>
      </c>
      <c r="F34" s="22">
        <v>555</v>
      </c>
      <c r="G34" s="23">
        <f t="shared" si="6"/>
        <v>0.56359393232205368</v>
      </c>
      <c r="H34" s="31">
        <f t="shared" si="6"/>
        <v>0.79399141630901282</v>
      </c>
      <c r="I34" s="35">
        <f t="shared" si="2"/>
        <v>857</v>
      </c>
      <c r="J34" s="33">
        <f t="shared" si="3"/>
        <v>699</v>
      </c>
      <c r="K34" s="21">
        <v>2670</v>
      </c>
      <c r="L34" s="22">
        <v>4072</v>
      </c>
      <c r="M34" s="22">
        <v>2095</v>
      </c>
      <c r="N34" s="22">
        <v>4784</v>
      </c>
      <c r="O34" s="23">
        <f t="shared" si="1"/>
        <v>0.43966421825813223</v>
      </c>
      <c r="P34" s="31">
        <f t="shared" si="1"/>
        <v>0.54019873532068652</v>
      </c>
      <c r="Q34" s="33">
        <f t="shared" si="4"/>
        <v>4765</v>
      </c>
      <c r="R34" s="29">
        <f t="shared" si="5"/>
        <v>8856</v>
      </c>
    </row>
    <row r="35" spans="1:18" ht="13.6" x14ac:dyDescent="0.25">
      <c r="A35" s="1"/>
      <c r="B35" s="25" t="s">
        <v>26</v>
      </c>
      <c r="C35" s="21">
        <v>104</v>
      </c>
      <c r="D35" s="22">
        <v>67</v>
      </c>
      <c r="E35" s="22">
        <v>141</v>
      </c>
      <c r="F35" s="22">
        <v>161</v>
      </c>
      <c r="G35" s="23">
        <f t="shared" si="6"/>
        <v>0.57551020408163267</v>
      </c>
      <c r="H35" s="31">
        <f t="shared" si="6"/>
        <v>0.70614035087719296</v>
      </c>
      <c r="I35" s="35">
        <f t="shared" si="2"/>
        <v>245</v>
      </c>
      <c r="J35" s="33">
        <f t="shared" si="3"/>
        <v>228</v>
      </c>
      <c r="K35" s="21">
        <v>488</v>
      </c>
      <c r="L35" s="22">
        <v>1358</v>
      </c>
      <c r="M35" s="22">
        <v>1457</v>
      </c>
      <c r="N35" s="22">
        <v>2984</v>
      </c>
      <c r="O35" s="23">
        <f t="shared" si="1"/>
        <v>0.74910025706940875</v>
      </c>
      <c r="P35" s="31">
        <f t="shared" si="1"/>
        <v>0.68724090280976513</v>
      </c>
      <c r="Q35" s="33">
        <f t="shared" si="4"/>
        <v>1945</v>
      </c>
      <c r="R35" s="29">
        <f t="shared" si="5"/>
        <v>4342</v>
      </c>
    </row>
    <row r="36" spans="1:18" ht="13.6" x14ac:dyDescent="0.25">
      <c r="A36" s="1"/>
      <c r="B36" s="25" t="s">
        <v>27</v>
      </c>
      <c r="C36" s="21">
        <v>98</v>
      </c>
      <c r="D36" s="22">
        <v>79</v>
      </c>
      <c r="E36" s="22">
        <v>89</v>
      </c>
      <c r="F36" s="22">
        <v>176</v>
      </c>
      <c r="G36" s="23">
        <f t="shared" si="6"/>
        <v>0.47593582887700536</v>
      </c>
      <c r="H36" s="31">
        <f t="shared" si="6"/>
        <v>0.69019607843137254</v>
      </c>
      <c r="I36" s="35">
        <f t="shared" si="2"/>
        <v>187</v>
      </c>
      <c r="J36" s="33">
        <f t="shared" si="3"/>
        <v>255</v>
      </c>
      <c r="K36" s="21">
        <v>632</v>
      </c>
      <c r="L36" s="22">
        <v>777</v>
      </c>
      <c r="M36" s="22">
        <v>727</v>
      </c>
      <c r="N36" s="22">
        <v>793</v>
      </c>
      <c r="O36" s="23">
        <f t="shared" si="1"/>
        <v>0.53495217071376011</v>
      </c>
      <c r="P36" s="31">
        <f t="shared" si="1"/>
        <v>0.50509554140127388</v>
      </c>
      <c r="Q36" s="33">
        <f t="shared" si="4"/>
        <v>1359</v>
      </c>
      <c r="R36" s="29">
        <f t="shared" si="5"/>
        <v>1570</v>
      </c>
    </row>
    <row r="37" spans="1:18" ht="13.6" x14ac:dyDescent="0.25">
      <c r="A37" s="1"/>
      <c r="B37" s="25" t="s">
        <v>28</v>
      </c>
      <c r="C37" s="21">
        <v>326</v>
      </c>
      <c r="D37" s="22">
        <v>231</v>
      </c>
      <c r="E37" s="22">
        <v>437</v>
      </c>
      <c r="F37" s="22">
        <v>396</v>
      </c>
      <c r="G37" s="23">
        <f t="shared" si="6"/>
        <v>0.57273918741808649</v>
      </c>
      <c r="H37" s="31">
        <f t="shared" si="6"/>
        <v>0.63157894736842102</v>
      </c>
      <c r="I37" s="35">
        <f t="shared" si="2"/>
        <v>763</v>
      </c>
      <c r="J37" s="33">
        <f t="shared" si="3"/>
        <v>627</v>
      </c>
      <c r="K37" s="21">
        <v>3678</v>
      </c>
      <c r="L37" s="22">
        <v>3051</v>
      </c>
      <c r="M37" s="22">
        <v>4040</v>
      </c>
      <c r="N37" s="22">
        <v>5714</v>
      </c>
      <c r="O37" s="23">
        <f t="shared" si="1"/>
        <v>0.52345167141746562</v>
      </c>
      <c r="P37" s="31">
        <f t="shared" si="1"/>
        <v>0.65191100969766114</v>
      </c>
      <c r="Q37" s="33">
        <f t="shared" si="4"/>
        <v>7718</v>
      </c>
      <c r="R37" s="29">
        <f t="shared" si="5"/>
        <v>8765</v>
      </c>
    </row>
    <row r="38" spans="1:18" ht="13.6" x14ac:dyDescent="0.25">
      <c r="A38" s="1"/>
      <c r="B38" s="25" t="s">
        <v>29</v>
      </c>
      <c r="C38" s="21">
        <v>0</v>
      </c>
      <c r="D38" s="22">
        <v>0</v>
      </c>
      <c r="E38" s="22">
        <v>0</v>
      </c>
      <c r="F38" s="22">
        <v>0</v>
      </c>
      <c r="G38" s="23" t="str">
        <f t="shared" si="6"/>
        <v/>
      </c>
      <c r="H38" s="31" t="str">
        <f t="shared" si="6"/>
        <v/>
      </c>
      <c r="I38" s="35">
        <f t="shared" si="2"/>
        <v>0</v>
      </c>
      <c r="J38" s="33">
        <f t="shared" si="3"/>
        <v>0</v>
      </c>
      <c r="K38" s="21">
        <v>0</v>
      </c>
      <c r="L38" s="22">
        <v>0</v>
      </c>
      <c r="M38" s="22">
        <v>0</v>
      </c>
      <c r="N38" s="22">
        <v>0</v>
      </c>
      <c r="O38" s="23" t="str">
        <f t="shared" si="1"/>
        <v/>
      </c>
      <c r="P38" s="31" t="str">
        <f t="shared" si="1"/>
        <v/>
      </c>
      <c r="Q38" s="33">
        <f t="shared" si="4"/>
        <v>0</v>
      </c>
      <c r="R38" s="29">
        <f t="shared" si="5"/>
        <v>0</v>
      </c>
    </row>
    <row r="39" spans="1:18" ht="13.6" x14ac:dyDescent="0.25">
      <c r="A39" s="1"/>
      <c r="B39" s="25" t="s">
        <v>30</v>
      </c>
      <c r="C39" s="21">
        <v>561</v>
      </c>
      <c r="D39" s="22">
        <v>308</v>
      </c>
      <c r="E39" s="22">
        <v>583</v>
      </c>
      <c r="F39" s="22">
        <v>476</v>
      </c>
      <c r="G39" s="23">
        <f t="shared" si="6"/>
        <v>0.50961538461538458</v>
      </c>
      <c r="H39" s="31">
        <f t="shared" si="6"/>
        <v>0.6071428571428571</v>
      </c>
      <c r="I39" s="35">
        <f t="shared" si="2"/>
        <v>1144</v>
      </c>
      <c r="J39" s="33">
        <f t="shared" si="3"/>
        <v>784</v>
      </c>
      <c r="K39" s="21">
        <v>3163</v>
      </c>
      <c r="L39" s="22">
        <v>2864</v>
      </c>
      <c r="M39" s="22">
        <v>3156</v>
      </c>
      <c r="N39" s="22">
        <v>2295</v>
      </c>
      <c r="O39" s="23">
        <f t="shared" si="1"/>
        <v>0.49944611489159679</v>
      </c>
      <c r="P39" s="31">
        <f t="shared" si="1"/>
        <v>0.4448536538088777</v>
      </c>
      <c r="Q39" s="33">
        <f t="shared" si="4"/>
        <v>6319</v>
      </c>
      <c r="R39" s="29">
        <f t="shared" si="5"/>
        <v>5159</v>
      </c>
    </row>
    <row r="40" spans="1:18" ht="13.6" x14ac:dyDescent="0.25">
      <c r="A40" s="1"/>
      <c r="B40" s="25" t="s">
        <v>31</v>
      </c>
      <c r="C40" s="21">
        <v>522</v>
      </c>
      <c r="D40" s="22">
        <v>531</v>
      </c>
      <c r="E40" s="22">
        <v>1160</v>
      </c>
      <c r="F40" s="22">
        <v>637</v>
      </c>
      <c r="G40" s="23">
        <f t="shared" si="6"/>
        <v>0.68965517241379315</v>
      </c>
      <c r="H40" s="31">
        <f t="shared" si="6"/>
        <v>0.54537671232876717</v>
      </c>
      <c r="I40" s="35">
        <f t="shared" si="2"/>
        <v>1682</v>
      </c>
      <c r="J40" s="33">
        <f t="shared" si="3"/>
        <v>1168</v>
      </c>
      <c r="K40" s="21">
        <v>4704</v>
      </c>
      <c r="L40" s="22">
        <v>4744</v>
      </c>
      <c r="M40" s="22">
        <v>7416</v>
      </c>
      <c r="N40" s="22">
        <v>7619</v>
      </c>
      <c r="O40" s="23">
        <f t="shared" si="1"/>
        <v>0.61188118811881187</v>
      </c>
      <c r="P40" s="31">
        <f t="shared" si="1"/>
        <v>0.61627436706301064</v>
      </c>
      <c r="Q40" s="33">
        <f t="shared" si="4"/>
        <v>12120</v>
      </c>
      <c r="R40" s="29">
        <f t="shared" si="5"/>
        <v>12363</v>
      </c>
    </row>
    <row r="41" spans="1:18" ht="13.6" x14ac:dyDescent="0.25">
      <c r="A41" s="1"/>
      <c r="B41" s="25" t="s">
        <v>32</v>
      </c>
      <c r="C41" s="21">
        <v>0</v>
      </c>
      <c r="D41" s="22">
        <v>0</v>
      </c>
      <c r="E41" s="22">
        <v>0</v>
      </c>
      <c r="F41" s="22">
        <v>0</v>
      </c>
      <c r="G41" s="23" t="str">
        <f t="shared" si="6"/>
        <v/>
      </c>
      <c r="H41" s="31" t="str">
        <f t="shared" si="6"/>
        <v/>
      </c>
      <c r="I41" s="35">
        <f t="shared" si="2"/>
        <v>0</v>
      </c>
      <c r="J41" s="33">
        <f t="shared" si="3"/>
        <v>0</v>
      </c>
      <c r="K41" s="21">
        <v>5</v>
      </c>
      <c r="L41" s="22">
        <v>1</v>
      </c>
      <c r="M41" s="22">
        <v>4</v>
      </c>
      <c r="N41" s="22">
        <v>3</v>
      </c>
      <c r="O41" s="23">
        <f t="shared" si="1"/>
        <v>0.44444444444444442</v>
      </c>
      <c r="P41" s="31">
        <f t="shared" si="1"/>
        <v>0.75</v>
      </c>
      <c r="Q41" s="33">
        <f t="shared" si="4"/>
        <v>9</v>
      </c>
      <c r="R41" s="29">
        <f t="shared" si="5"/>
        <v>4</v>
      </c>
    </row>
    <row r="42" spans="1:18" ht="13.6" x14ac:dyDescent="0.25">
      <c r="A42" s="1"/>
      <c r="B42" s="53" t="s">
        <v>47</v>
      </c>
      <c r="C42" s="21">
        <v>0</v>
      </c>
      <c r="D42" s="22">
        <v>1</v>
      </c>
      <c r="E42" s="22">
        <v>0</v>
      </c>
      <c r="F42" s="22">
        <v>1</v>
      </c>
      <c r="G42" s="23" t="str">
        <f t="shared" si="6"/>
        <v/>
      </c>
      <c r="H42" s="31">
        <f t="shared" si="6"/>
        <v>0.5</v>
      </c>
      <c r="I42" s="35">
        <f t="shared" si="2"/>
        <v>0</v>
      </c>
      <c r="J42" s="33">
        <f t="shared" si="3"/>
        <v>2</v>
      </c>
      <c r="K42" s="21">
        <v>0</v>
      </c>
      <c r="L42" s="22">
        <v>26</v>
      </c>
      <c r="M42" s="22">
        <v>0</v>
      </c>
      <c r="N42" s="22">
        <v>356</v>
      </c>
      <c r="O42" s="23" t="str">
        <f t="shared" si="1"/>
        <v/>
      </c>
      <c r="P42" s="31">
        <f t="shared" si="1"/>
        <v>0.93193717277486909</v>
      </c>
      <c r="Q42" s="33">
        <f t="shared" si="4"/>
        <v>0</v>
      </c>
      <c r="R42" s="29">
        <f t="shared" si="5"/>
        <v>382</v>
      </c>
    </row>
    <row r="43" spans="1:18" ht="13.6" x14ac:dyDescent="0.25">
      <c r="A43" s="1"/>
      <c r="B43" s="25" t="s">
        <v>33</v>
      </c>
      <c r="C43" s="21">
        <v>197</v>
      </c>
      <c r="D43" s="22">
        <v>89</v>
      </c>
      <c r="E43" s="22">
        <v>192</v>
      </c>
      <c r="F43" s="22">
        <v>66</v>
      </c>
      <c r="G43" s="23">
        <f t="shared" si="6"/>
        <v>0.49357326478149099</v>
      </c>
      <c r="H43" s="31">
        <f t="shared" si="6"/>
        <v>0.4258064516129032</v>
      </c>
      <c r="I43" s="35">
        <f t="shared" si="2"/>
        <v>389</v>
      </c>
      <c r="J43" s="33">
        <f t="shared" si="3"/>
        <v>155</v>
      </c>
      <c r="K43" s="21">
        <v>1541</v>
      </c>
      <c r="L43" s="22">
        <v>1920</v>
      </c>
      <c r="M43" s="22">
        <v>1079</v>
      </c>
      <c r="N43" s="22">
        <v>1633</v>
      </c>
      <c r="O43" s="23">
        <f t="shared" si="1"/>
        <v>0.41183206106870229</v>
      </c>
      <c r="P43" s="31">
        <f t="shared" si="1"/>
        <v>0.45961159583450606</v>
      </c>
      <c r="Q43" s="33">
        <f t="shared" si="4"/>
        <v>2620</v>
      </c>
      <c r="R43" s="29">
        <f t="shared" si="5"/>
        <v>3553</v>
      </c>
    </row>
    <row r="44" spans="1:18" ht="13.6" x14ac:dyDescent="0.25">
      <c r="A44" s="1"/>
      <c r="B44" s="25" t="s">
        <v>34</v>
      </c>
      <c r="C44" s="21">
        <v>103</v>
      </c>
      <c r="D44" s="22">
        <v>112</v>
      </c>
      <c r="E44" s="22">
        <v>111</v>
      </c>
      <c r="F44" s="22">
        <v>41</v>
      </c>
      <c r="G44" s="23">
        <f t="shared" si="6"/>
        <v>0.51869158878504673</v>
      </c>
      <c r="H44" s="31">
        <f t="shared" si="6"/>
        <v>0.26797385620915032</v>
      </c>
      <c r="I44" s="35">
        <f t="shared" si="2"/>
        <v>214</v>
      </c>
      <c r="J44" s="33">
        <f t="shared" si="3"/>
        <v>153</v>
      </c>
      <c r="K44" s="21">
        <v>880</v>
      </c>
      <c r="L44" s="22">
        <v>964</v>
      </c>
      <c r="M44" s="22">
        <v>668</v>
      </c>
      <c r="N44" s="22">
        <v>778</v>
      </c>
      <c r="O44" s="23">
        <f t="shared" si="1"/>
        <v>0.4315245478036176</v>
      </c>
      <c r="P44" s="31">
        <f t="shared" si="1"/>
        <v>0.44661308840413316</v>
      </c>
      <c r="Q44" s="33">
        <f t="shared" si="4"/>
        <v>1548</v>
      </c>
      <c r="R44" s="29">
        <f t="shared" si="5"/>
        <v>1742</v>
      </c>
    </row>
    <row r="45" spans="1:18" ht="13.6" x14ac:dyDescent="0.25">
      <c r="A45" s="1"/>
      <c r="B45" s="25" t="s">
        <v>35</v>
      </c>
      <c r="C45" s="21">
        <v>1141</v>
      </c>
      <c r="D45" s="22">
        <v>738</v>
      </c>
      <c r="E45" s="22">
        <v>1048</v>
      </c>
      <c r="F45" s="22">
        <v>757</v>
      </c>
      <c r="G45" s="23">
        <f t="shared" si="6"/>
        <v>0.47875742348104156</v>
      </c>
      <c r="H45" s="31">
        <f t="shared" si="6"/>
        <v>0.50635451505016726</v>
      </c>
      <c r="I45" s="35">
        <f t="shared" si="2"/>
        <v>2189</v>
      </c>
      <c r="J45" s="33">
        <f t="shared" si="3"/>
        <v>1495</v>
      </c>
      <c r="K45" s="21">
        <v>6510</v>
      </c>
      <c r="L45" s="22">
        <v>7442</v>
      </c>
      <c r="M45" s="22">
        <v>7682</v>
      </c>
      <c r="N45" s="22">
        <v>8118</v>
      </c>
      <c r="O45" s="23">
        <f t="shared" si="1"/>
        <v>0.54129086809470128</v>
      </c>
      <c r="P45" s="31">
        <f t="shared" si="1"/>
        <v>0.5217223650385604</v>
      </c>
      <c r="Q45" s="33">
        <f t="shared" si="4"/>
        <v>14192</v>
      </c>
      <c r="R45" s="29">
        <f t="shared" si="5"/>
        <v>15560</v>
      </c>
    </row>
    <row r="46" spans="1:18" ht="13.6" x14ac:dyDescent="0.25">
      <c r="A46" s="1"/>
      <c r="B46" s="25" t="s">
        <v>36</v>
      </c>
      <c r="C46" s="21">
        <v>1560</v>
      </c>
      <c r="D46" s="22">
        <v>2188</v>
      </c>
      <c r="E46" s="22">
        <v>2845</v>
      </c>
      <c r="F46" s="22">
        <v>3852</v>
      </c>
      <c r="G46" s="23">
        <f t="shared" si="6"/>
        <v>0.64585698070374575</v>
      </c>
      <c r="H46" s="31">
        <f t="shared" si="6"/>
        <v>0.63774834437086092</v>
      </c>
      <c r="I46" s="35">
        <f t="shared" si="2"/>
        <v>4405</v>
      </c>
      <c r="J46" s="33">
        <f t="shared" si="3"/>
        <v>6040</v>
      </c>
      <c r="K46" s="21">
        <v>9568</v>
      </c>
      <c r="L46" s="22">
        <v>13734</v>
      </c>
      <c r="M46" s="22">
        <v>18289</v>
      </c>
      <c r="N46" s="22">
        <v>28967</v>
      </c>
      <c r="O46" s="23">
        <f t="shared" si="1"/>
        <v>0.65653157195677925</v>
      </c>
      <c r="P46" s="31">
        <f t="shared" si="1"/>
        <v>0.67836818809863941</v>
      </c>
      <c r="Q46" s="33">
        <f t="shared" si="4"/>
        <v>27857</v>
      </c>
      <c r="R46" s="29">
        <f t="shared" si="5"/>
        <v>42701</v>
      </c>
    </row>
    <row r="47" spans="1:18" ht="13.6" x14ac:dyDescent="0.25">
      <c r="A47" s="1"/>
      <c r="B47" s="25" t="s">
        <v>37</v>
      </c>
      <c r="C47" s="21">
        <v>626</v>
      </c>
      <c r="D47" s="22">
        <v>651</v>
      </c>
      <c r="E47" s="22">
        <v>3516</v>
      </c>
      <c r="F47" s="22">
        <v>2431</v>
      </c>
      <c r="G47" s="23">
        <f t="shared" si="6"/>
        <v>0.84886528247223558</v>
      </c>
      <c r="H47" s="31">
        <f t="shared" si="6"/>
        <v>0.78877352368591824</v>
      </c>
      <c r="I47" s="35">
        <f t="shared" si="2"/>
        <v>4142</v>
      </c>
      <c r="J47" s="33">
        <f t="shared" si="3"/>
        <v>3082</v>
      </c>
      <c r="K47" s="21">
        <v>7571</v>
      </c>
      <c r="L47" s="22">
        <v>9981</v>
      </c>
      <c r="M47" s="22">
        <v>32496</v>
      </c>
      <c r="N47" s="22">
        <v>43278</v>
      </c>
      <c r="O47" s="23">
        <f t="shared" si="1"/>
        <v>0.81104150547832377</v>
      </c>
      <c r="P47" s="31">
        <f t="shared" si="1"/>
        <v>0.81259505435701007</v>
      </c>
      <c r="Q47" s="33">
        <f t="shared" si="4"/>
        <v>40067</v>
      </c>
      <c r="R47" s="29">
        <f t="shared" si="5"/>
        <v>53259</v>
      </c>
    </row>
    <row r="48" spans="1:18" ht="14.3" thickBot="1" x14ac:dyDescent="0.3">
      <c r="A48" s="1"/>
      <c r="B48" s="27" t="s">
        <v>38</v>
      </c>
      <c r="C48" s="36">
        <v>559</v>
      </c>
      <c r="D48" s="37">
        <v>391</v>
      </c>
      <c r="E48" s="37">
        <v>695</v>
      </c>
      <c r="F48" s="37">
        <v>401</v>
      </c>
      <c r="G48" s="38">
        <f t="shared" ref="G48:H48" si="7">IF(E48=0,"",SUM(E48/I48))</f>
        <v>0.55422647527910684</v>
      </c>
      <c r="H48" s="39">
        <f t="shared" si="7"/>
        <v>0.50631313131313127</v>
      </c>
      <c r="I48" s="40">
        <f t="shared" si="2"/>
        <v>1254</v>
      </c>
      <c r="J48" s="41">
        <f t="shared" si="3"/>
        <v>792</v>
      </c>
      <c r="K48" s="36">
        <v>4719</v>
      </c>
      <c r="L48" s="37">
        <v>5098</v>
      </c>
      <c r="M48" s="37">
        <v>5510</v>
      </c>
      <c r="N48" s="37">
        <v>4180</v>
      </c>
      <c r="O48" s="38">
        <f t="shared" si="1"/>
        <v>0.538664581092971</v>
      </c>
      <c r="P48" s="39">
        <f t="shared" si="1"/>
        <v>0.45052813106272904</v>
      </c>
      <c r="Q48" s="41">
        <f t="shared" si="4"/>
        <v>10229</v>
      </c>
      <c r="R48" s="42">
        <f t="shared" si="5"/>
        <v>9278</v>
      </c>
    </row>
    <row r="49" spans="3:18" s="3" customFormat="1" ht="14.3" thickBot="1" x14ac:dyDescent="0.3">
      <c r="C49" s="14">
        <f>SUM(C9:C48)</f>
        <v>10825</v>
      </c>
      <c r="D49" s="43">
        <f t="shared" ref="D49:F49" si="8">SUM(D9:D48)</f>
        <v>8488</v>
      </c>
      <c r="E49" s="43">
        <f t="shared" si="8"/>
        <v>18652</v>
      </c>
      <c r="F49" s="43">
        <f t="shared" si="8"/>
        <v>16182</v>
      </c>
      <c r="G49" s="44">
        <f>E49/I49</f>
        <v>0.63276452827628316</v>
      </c>
      <c r="H49" s="44">
        <f t="shared" ref="H49" si="9">F49/J49</f>
        <v>0.65593838670449944</v>
      </c>
      <c r="I49" s="45">
        <f t="shared" si="2"/>
        <v>29477</v>
      </c>
      <c r="J49" s="46">
        <f t="shared" si="3"/>
        <v>24670</v>
      </c>
      <c r="K49" s="43">
        <f t="shared" ref="K49" si="10">SUM(K9:K48)</f>
        <v>78716</v>
      </c>
      <c r="L49" s="43">
        <f t="shared" ref="L49" si="11">SUM(L9:L48)</f>
        <v>88479</v>
      </c>
      <c r="M49" s="43">
        <f t="shared" ref="M49" si="12">SUM(M9:M48)</f>
        <v>142300</v>
      </c>
      <c r="N49" s="43">
        <f t="shared" ref="N49" si="13">SUM(N9:N48)</f>
        <v>174238</v>
      </c>
      <c r="O49" s="44">
        <f>M49/Q49</f>
        <v>0.64384478951750101</v>
      </c>
      <c r="P49" s="44">
        <f t="shared" ref="P49" si="14">N49/R49</f>
        <v>0.66321555133470622</v>
      </c>
      <c r="Q49" s="46">
        <f t="shared" si="4"/>
        <v>221016</v>
      </c>
      <c r="R49" s="46">
        <f t="shared" si="5"/>
        <v>262717</v>
      </c>
    </row>
    <row r="50" spans="3:18" ht="14.3" x14ac:dyDescent="0.25">
      <c r="C50" s="8"/>
      <c r="D50" s="8"/>
      <c r="E50" s="8"/>
      <c r="F50" s="8"/>
      <c r="H50" s="9"/>
      <c r="I50" s="9"/>
      <c r="J50" s="9"/>
      <c r="K50" s="10"/>
      <c r="L50" s="10"/>
      <c r="M50" s="10"/>
      <c r="N50" s="10"/>
    </row>
    <row r="51" spans="3:18" ht="13.6" x14ac:dyDescent="0.25">
      <c r="C51" s="15"/>
      <c r="D51" s="15"/>
      <c r="E51" s="15"/>
      <c r="F51" s="15"/>
      <c r="H51" s="9"/>
      <c r="I51" s="9"/>
      <c r="J51" s="9"/>
      <c r="K51" s="11"/>
      <c r="L51" s="11"/>
      <c r="M51" s="9"/>
    </row>
    <row r="52" spans="3:18" x14ac:dyDescent="0.2">
      <c r="H52" s="9"/>
      <c r="I52" s="9"/>
      <c r="J52" s="9"/>
      <c r="K52" s="9"/>
      <c r="L52" s="9"/>
      <c r="M52" s="9"/>
    </row>
  </sheetData>
  <mergeCells count="10">
    <mergeCell ref="Q6:R6"/>
    <mergeCell ref="I6:J6"/>
    <mergeCell ref="C5:J5"/>
    <mergeCell ref="K5:R5"/>
    <mergeCell ref="M6:N6"/>
    <mergeCell ref="O6:P6"/>
    <mergeCell ref="C6:D6"/>
    <mergeCell ref="E6:F6"/>
    <mergeCell ref="G6:H6"/>
    <mergeCell ref="K6:L6"/>
  </mergeCells>
  <phoneticPr fontId="2" type="noConversion"/>
  <pageMargins left="0.70866141732283472" right="0.70866141732283472" top="0.39370078740157483" bottom="0.74803149606299213" header="0.31496062992125984" footer="0.31496062992125984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K10-1908 inkl bilföretag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Windows User</cp:lastModifiedBy>
  <cp:lastPrinted>2019-09-01T16:52:25Z</cp:lastPrinted>
  <dcterms:created xsi:type="dcterms:W3CDTF">2009-09-29T12:11:43Z</dcterms:created>
  <dcterms:modified xsi:type="dcterms:W3CDTF">2019-09-01T16:52:41Z</dcterms:modified>
</cp:coreProperties>
</file>