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Dfs-Users-01/Users_home_SSP/bilslr/Documents/Nyreg 4 januari dec och 2020/DEF2020/DEF WEbben/"/>
    </mc:Choice>
  </mc:AlternateContent>
  <xr:revisionPtr revIDLastSave="0" documentId="8_{684BC20B-0040-E84E-AEF7-C17D2B9033F6}" xr6:coauthVersionLast="45" xr6:coauthVersionMax="45" xr10:uidLastSave="{00000000-0000-0000-0000-000000000000}"/>
  <bookViews>
    <workbookView xWindow="0" yWindow="0" windowWidth="38400" windowHeight="21600" xr2:uid="{00000000-000D-0000-FFFF-FFFF00000000}"/>
  </bookViews>
  <sheets>
    <sheet name="K10-2012 inkl bilföretag DEF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7" i="3" l="1"/>
  <c r="L47" i="3"/>
  <c r="M47" i="3"/>
  <c r="N47" i="3"/>
  <c r="C47" i="3" l="1"/>
  <c r="D47" i="3"/>
  <c r="E47" i="3"/>
  <c r="F47" i="3"/>
  <c r="H14" i="3" l="1"/>
  <c r="G14" i="3"/>
  <c r="R12" i="3" l="1"/>
  <c r="P12" i="3" s="1"/>
  <c r="Q12" i="3"/>
  <c r="O12" i="3" s="1"/>
  <c r="J12" i="3"/>
  <c r="H12" i="3" s="1"/>
  <c r="I12" i="3"/>
  <c r="G12" i="3" s="1"/>
  <c r="I10" i="3" l="1"/>
  <c r="G10" i="3" s="1"/>
  <c r="J10" i="3"/>
  <c r="H10" i="3" s="1"/>
  <c r="I11" i="3"/>
  <c r="G11" i="3" s="1"/>
  <c r="J11" i="3"/>
  <c r="H11" i="3" s="1"/>
  <c r="I13" i="3"/>
  <c r="G13" i="3" s="1"/>
  <c r="J13" i="3"/>
  <c r="H13" i="3" s="1"/>
  <c r="I14" i="3"/>
  <c r="J14" i="3"/>
  <c r="I15" i="3"/>
  <c r="G15" i="3" s="1"/>
  <c r="J15" i="3"/>
  <c r="H15" i="3" s="1"/>
  <c r="I16" i="3"/>
  <c r="G16" i="3" s="1"/>
  <c r="J16" i="3"/>
  <c r="H16" i="3" s="1"/>
  <c r="I17" i="3"/>
  <c r="G17" i="3" s="1"/>
  <c r="J17" i="3"/>
  <c r="H17" i="3" s="1"/>
  <c r="I18" i="3"/>
  <c r="G18" i="3" s="1"/>
  <c r="J18" i="3"/>
  <c r="H18" i="3" s="1"/>
  <c r="I19" i="3"/>
  <c r="G19" i="3" s="1"/>
  <c r="J19" i="3"/>
  <c r="H19" i="3" s="1"/>
  <c r="I20" i="3"/>
  <c r="G20" i="3" s="1"/>
  <c r="J20" i="3"/>
  <c r="H20" i="3" s="1"/>
  <c r="I21" i="3"/>
  <c r="G21" i="3" s="1"/>
  <c r="J21" i="3"/>
  <c r="H21" i="3" s="1"/>
  <c r="I22" i="3"/>
  <c r="G22" i="3" s="1"/>
  <c r="J22" i="3"/>
  <c r="H22" i="3" s="1"/>
  <c r="I23" i="3"/>
  <c r="G23" i="3" s="1"/>
  <c r="J23" i="3"/>
  <c r="H23" i="3" s="1"/>
  <c r="I24" i="3"/>
  <c r="G24" i="3" s="1"/>
  <c r="J24" i="3"/>
  <c r="H24" i="3" s="1"/>
  <c r="I25" i="3"/>
  <c r="G25" i="3" s="1"/>
  <c r="J25" i="3"/>
  <c r="H25" i="3" s="1"/>
  <c r="I26" i="3"/>
  <c r="G26" i="3" s="1"/>
  <c r="J26" i="3"/>
  <c r="H26" i="3" s="1"/>
  <c r="I27" i="3"/>
  <c r="G27" i="3" s="1"/>
  <c r="J27" i="3"/>
  <c r="H27" i="3" s="1"/>
  <c r="I28" i="3"/>
  <c r="G28" i="3" s="1"/>
  <c r="J28" i="3"/>
  <c r="H28" i="3" s="1"/>
  <c r="I29" i="3"/>
  <c r="G29" i="3" s="1"/>
  <c r="J29" i="3"/>
  <c r="H29" i="3" s="1"/>
  <c r="I30" i="3"/>
  <c r="G30" i="3" s="1"/>
  <c r="J30" i="3"/>
  <c r="H30" i="3" s="1"/>
  <c r="I31" i="3"/>
  <c r="G31" i="3" s="1"/>
  <c r="J31" i="3"/>
  <c r="H31" i="3" s="1"/>
  <c r="I32" i="3"/>
  <c r="G32" i="3" s="1"/>
  <c r="J32" i="3"/>
  <c r="H32" i="3" s="1"/>
  <c r="I33" i="3"/>
  <c r="G33" i="3" s="1"/>
  <c r="J33" i="3"/>
  <c r="H33" i="3" s="1"/>
  <c r="I34" i="3"/>
  <c r="G34" i="3" s="1"/>
  <c r="J34" i="3"/>
  <c r="H34" i="3" s="1"/>
  <c r="I35" i="3"/>
  <c r="G35" i="3" s="1"/>
  <c r="J35" i="3"/>
  <c r="H35" i="3" s="1"/>
  <c r="I36" i="3"/>
  <c r="G36" i="3" s="1"/>
  <c r="J36" i="3"/>
  <c r="H36" i="3" s="1"/>
  <c r="I37" i="3"/>
  <c r="G37" i="3" s="1"/>
  <c r="J37" i="3"/>
  <c r="H37" i="3" s="1"/>
  <c r="I38" i="3"/>
  <c r="G38" i="3" s="1"/>
  <c r="J38" i="3"/>
  <c r="H38" i="3" s="1"/>
  <c r="I39" i="3"/>
  <c r="G39" i="3" s="1"/>
  <c r="J39" i="3"/>
  <c r="H39" i="3" s="1"/>
  <c r="I40" i="3"/>
  <c r="G40" i="3" s="1"/>
  <c r="J40" i="3"/>
  <c r="H40" i="3" s="1"/>
  <c r="I41" i="3"/>
  <c r="G41" i="3" s="1"/>
  <c r="J41" i="3"/>
  <c r="H41" i="3" s="1"/>
  <c r="I42" i="3"/>
  <c r="G42" i="3" s="1"/>
  <c r="J42" i="3"/>
  <c r="H42" i="3" s="1"/>
  <c r="I43" i="3"/>
  <c r="G43" i="3" s="1"/>
  <c r="J43" i="3"/>
  <c r="H43" i="3" s="1"/>
  <c r="I44" i="3"/>
  <c r="G44" i="3" s="1"/>
  <c r="J44" i="3"/>
  <c r="H44" i="3" s="1"/>
  <c r="I45" i="3"/>
  <c r="G45" i="3" s="1"/>
  <c r="J45" i="3"/>
  <c r="H45" i="3" s="1"/>
  <c r="I46" i="3"/>
  <c r="G46" i="3" s="1"/>
  <c r="J46" i="3"/>
  <c r="H46" i="3" s="1"/>
  <c r="I47" i="3" l="1"/>
  <c r="G47" i="3" s="1"/>
  <c r="J47" i="3"/>
  <c r="H47" i="3" s="1"/>
  <c r="R45" i="3"/>
  <c r="P45" i="3" s="1"/>
  <c r="R44" i="3"/>
  <c r="P44" i="3" s="1"/>
  <c r="R43" i="3"/>
  <c r="P43" i="3" s="1"/>
  <c r="R42" i="3"/>
  <c r="P42" i="3" s="1"/>
  <c r="R41" i="3"/>
  <c r="P41" i="3" s="1"/>
  <c r="R40" i="3"/>
  <c r="P40" i="3" s="1"/>
  <c r="R39" i="3"/>
  <c r="P39" i="3" s="1"/>
  <c r="R38" i="3"/>
  <c r="P38" i="3" s="1"/>
  <c r="R37" i="3"/>
  <c r="P37" i="3" s="1"/>
  <c r="R36" i="3"/>
  <c r="P36" i="3" s="1"/>
  <c r="R35" i="3"/>
  <c r="P35" i="3" s="1"/>
  <c r="R34" i="3"/>
  <c r="P34" i="3" s="1"/>
  <c r="R33" i="3"/>
  <c r="P33" i="3" s="1"/>
  <c r="R32" i="3"/>
  <c r="P32" i="3" s="1"/>
  <c r="R31" i="3"/>
  <c r="P31" i="3" s="1"/>
  <c r="R30" i="3"/>
  <c r="P30" i="3" s="1"/>
  <c r="R29" i="3"/>
  <c r="P29" i="3" s="1"/>
  <c r="R28" i="3"/>
  <c r="P28" i="3" s="1"/>
  <c r="R27" i="3"/>
  <c r="P27" i="3" s="1"/>
  <c r="R24" i="3"/>
  <c r="P24" i="3" s="1"/>
  <c r="R23" i="3"/>
  <c r="P23" i="3" s="1"/>
  <c r="R22" i="3"/>
  <c r="P22" i="3" s="1"/>
  <c r="R21" i="3"/>
  <c r="P21" i="3" s="1"/>
  <c r="R20" i="3"/>
  <c r="P20" i="3" s="1"/>
  <c r="R19" i="3"/>
  <c r="P19" i="3" s="1"/>
  <c r="R18" i="3"/>
  <c r="P18" i="3" s="1"/>
  <c r="R16" i="3"/>
  <c r="P16" i="3" s="1"/>
  <c r="R15" i="3"/>
  <c r="P15" i="3" s="1"/>
  <c r="R13" i="3"/>
  <c r="P13" i="3" s="1"/>
  <c r="R11" i="3"/>
  <c r="P11" i="3" s="1"/>
  <c r="Q45" i="3"/>
  <c r="O45" i="3" s="1"/>
  <c r="Q44" i="3"/>
  <c r="O44" i="3" s="1"/>
  <c r="Q43" i="3"/>
  <c r="O43" i="3" s="1"/>
  <c r="Q42" i="3"/>
  <c r="O42" i="3" s="1"/>
  <c r="Q41" i="3"/>
  <c r="O41" i="3" s="1"/>
  <c r="Q40" i="3"/>
  <c r="O40" i="3" s="1"/>
  <c r="Q39" i="3"/>
  <c r="O39" i="3" s="1"/>
  <c r="Q38" i="3"/>
  <c r="O38" i="3" s="1"/>
  <c r="Q37" i="3"/>
  <c r="O37" i="3" s="1"/>
  <c r="Q36" i="3"/>
  <c r="O36" i="3" s="1"/>
  <c r="Q35" i="3"/>
  <c r="O35" i="3" s="1"/>
  <c r="Q34" i="3"/>
  <c r="O34" i="3" s="1"/>
  <c r="Q33" i="3"/>
  <c r="O33" i="3" s="1"/>
  <c r="Q32" i="3"/>
  <c r="O32" i="3" s="1"/>
  <c r="Q31" i="3"/>
  <c r="O31" i="3" s="1"/>
  <c r="Q30" i="3"/>
  <c r="O30" i="3" s="1"/>
  <c r="Q29" i="3"/>
  <c r="O29" i="3" s="1"/>
  <c r="Q28" i="3"/>
  <c r="O28" i="3" s="1"/>
  <c r="Q27" i="3"/>
  <c r="O27" i="3" s="1"/>
  <c r="Q24" i="3"/>
  <c r="O24" i="3" s="1"/>
  <c r="Q23" i="3"/>
  <c r="O23" i="3" s="1"/>
  <c r="Q22" i="3"/>
  <c r="O22" i="3" s="1"/>
  <c r="Q20" i="3"/>
  <c r="O20" i="3" s="1"/>
  <c r="Q19" i="3"/>
  <c r="O19" i="3" s="1"/>
  <c r="Q18" i="3"/>
  <c r="O18" i="3" s="1"/>
  <c r="Q17" i="3"/>
  <c r="O17" i="3" s="1"/>
  <c r="Q16" i="3"/>
  <c r="O16" i="3" s="1"/>
  <c r="Q15" i="3"/>
  <c r="O15" i="3" s="1"/>
  <c r="Q13" i="3"/>
  <c r="O13" i="3" s="1"/>
  <c r="Q11" i="3"/>
  <c r="O11" i="3" s="1"/>
  <c r="R26" i="3"/>
  <c r="P26" i="3" s="1"/>
  <c r="Q25" i="3"/>
  <c r="O25" i="3" s="1"/>
  <c r="Q21" i="3"/>
  <c r="O21" i="3" s="1"/>
  <c r="Q14" i="3"/>
  <c r="O14" i="3" s="1"/>
  <c r="Q26" i="3"/>
  <c r="O26" i="3" s="1"/>
  <c r="Q10" i="3"/>
  <c r="O10" i="3" s="1"/>
  <c r="R46" i="3"/>
  <c r="P46" i="3" s="1"/>
  <c r="R25" i="3"/>
  <c r="P25" i="3" s="1"/>
  <c r="R17" i="3"/>
  <c r="P17" i="3" s="1"/>
  <c r="R14" i="3"/>
  <c r="P14" i="3" s="1"/>
  <c r="R10" i="3"/>
  <c r="P10" i="3" s="1"/>
  <c r="I9" i="3"/>
  <c r="G9" i="3" s="1"/>
  <c r="J9" i="3"/>
  <c r="H9" i="3" s="1"/>
  <c r="Q46" i="3"/>
  <c r="O46" i="3" s="1"/>
  <c r="R9" i="3"/>
  <c r="P9" i="3" s="1"/>
  <c r="Q9" i="3"/>
  <c r="O9" i="3" s="1"/>
  <c r="Q47" i="3" l="1"/>
  <c r="O47" i="3" s="1"/>
  <c r="R47" i="3"/>
  <c r="P47" i="3" s="1"/>
</calcChain>
</file>

<file path=xl/sharedStrings.xml><?xml version="1.0" encoding="utf-8"?>
<sst xmlns="http://schemas.openxmlformats.org/spreadsheetml/2006/main" count="53" uniqueCount="49">
  <si>
    <t>BIL Sweden</t>
  </si>
  <si>
    <t>Fabrikat</t>
  </si>
  <si>
    <t>Alfa Romeo</t>
  </si>
  <si>
    <t>Audi</t>
  </si>
  <si>
    <t>BMW</t>
  </si>
  <si>
    <t>Chevrolet</t>
  </si>
  <si>
    <t>Chrysler</t>
  </si>
  <si>
    <t>Citroen</t>
  </si>
  <si>
    <t>Dacia</t>
  </si>
  <si>
    <t>Dodge</t>
  </si>
  <si>
    <t>Fiat</t>
  </si>
  <si>
    <t>Ford</t>
  </si>
  <si>
    <t>Honda</t>
  </si>
  <si>
    <t>Hyundai</t>
  </si>
  <si>
    <t>Iveco</t>
  </si>
  <si>
    <t>Jaguar</t>
  </si>
  <si>
    <t>Jeep</t>
  </si>
  <si>
    <t>Kia</t>
  </si>
  <si>
    <t>Lamborghini</t>
  </si>
  <si>
    <t>Land Rover</t>
  </si>
  <si>
    <t>Lexus</t>
  </si>
  <si>
    <t>Mazda</t>
  </si>
  <si>
    <t>Mercedes</t>
  </si>
  <si>
    <t>Mini</t>
  </si>
  <si>
    <t>Mitsubishi</t>
  </si>
  <si>
    <t>Nissan</t>
  </si>
  <si>
    <t>Porsche</t>
  </si>
  <si>
    <t>Renault</t>
  </si>
  <si>
    <t>Seat</t>
  </si>
  <si>
    <t>Skoda</t>
  </si>
  <si>
    <t>Smart</t>
  </si>
  <si>
    <t>Subaru</t>
  </si>
  <si>
    <t>Suzuki</t>
  </si>
  <si>
    <t>Toyota</t>
  </si>
  <si>
    <t>Volkswagen</t>
  </si>
  <si>
    <t>Volvo</t>
  </si>
  <si>
    <t>Övriga</t>
  </si>
  <si>
    <t>fysiska</t>
  </si>
  <si>
    <t>juridiska</t>
  </si>
  <si>
    <t>Fördelning mellan fysiska och juridiska personer.</t>
  </si>
  <si>
    <t>totalt</t>
  </si>
  <si>
    <t>Nyregistrerade personbilar (inkl. bilföretag).</t>
  </si>
  <si>
    <t>andel juridiska %</t>
  </si>
  <si>
    <t>Lancia</t>
  </si>
  <si>
    <t>Cadillac</t>
  </si>
  <si>
    <t>Ssangyong</t>
  </si>
  <si>
    <t>januari-december</t>
  </si>
  <si>
    <t>december</t>
  </si>
  <si>
    <t>2021.01.06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</si>
</sst>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name val="Arial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Border="1"/>
    <xf numFmtId="49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4" fillId="0" borderId="0" xfId="0" applyFont="1" applyFill="1" applyBorder="1"/>
    <xf numFmtId="0" fontId="0" fillId="0" borderId="0" xfId="0" applyFill="1"/>
    <xf numFmtId="0" fontId="4" fillId="0" borderId="0" xfId="0" applyFont="1" applyFill="1"/>
    <xf numFmtId="0" fontId="0" fillId="0" borderId="6" xfId="0" applyBorder="1"/>
    <xf numFmtId="0" fontId="0" fillId="0" borderId="5" xfId="0" applyBorder="1"/>
    <xf numFmtId="0" fontId="5" fillId="0" borderId="0" xfId="0" applyFont="1"/>
    <xf numFmtId="0" fontId="0" fillId="0" borderId="9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0" borderId="21" xfId="0" applyFont="1" applyBorder="1"/>
    <xf numFmtId="0" fontId="3" fillId="0" borderId="22" xfId="0" applyFont="1" applyBorder="1"/>
    <xf numFmtId="164" fontId="5" fillId="0" borderId="19" xfId="0" applyNumberFormat="1" applyFont="1" applyBorder="1"/>
    <xf numFmtId="164" fontId="5" fillId="0" borderId="20" xfId="0" applyNumberFormat="1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164" fontId="5" fillId="0" borderId="27" xfId="0" applyNumberFormat="1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8" xfId="0" applyFont="1" applyFill="1" applyBorder="1"/>
    <xf numFmtId="164" fontId="3" fillId="0" borderId="8" xfId="0" applyNumberFormat="1" applyFont="1" applyBorder="1"/>
    <xf numFmtId="0" fontId="3" fillId="0" borderId="7" xfId="0" applyFont="1" applyBorder="1"/>
    <xf numFmtId="0" fontId="3" fillId="0" borderId="14" xfId="0" applyFont="1" applyBorder="1"/>
    <xf numFmtId="0" fontId="5" fillId="0" borderId="18" xfId="0" applyFont="1" applyBorder="1"/>
    <xf numFmtId="164" fontId="5" fillId="0" borderId="31" xfId="0" applyNumberFormat="1" applyFont="1" applyBorder="1"/>
    <xf numFmtId="164" fontId="5" fillId="0" borderId="32" xfId="0" applyNumberFormat="1" applyFont="1" applyBorder="1"/>
    <xf numFmtId="164" fontId="5" fillId="0" borderId="34" xfId="0" applyNumberFormat="1" applyFont="1" applyBorder="1"/>
    <xf numFmtId="164" fontId="3" fillId="0" borderId="35" xfId="0" applyNumberFormat="1" applyFont="1" applyBorder="1"/>
    <xf numFmtId="164" fontId="5" fillId="0" borderId="36" xfId="0" applyNumberFormat="1" applyFont="1" applyBorder="1"/>
    <xf numFmtId="164" fontId="5" fillId="0" borderId="37" xfId="0" applyNumberFormat="1" applyFont="1" applyBorder="1"/>
    <xf numFmtId="164" fontId="5" fillId="0" borderId="38" xfId="0" applyNumberFormat="1" applyFont="1" applyBorder="1"/>
    <xf numFmtId="0" fontId="0" fillId="0" borderId="39" xfId="0" applyBorder="1"/>
    <xf numFmtId="0" fontId="0" fillId="0" borderId="40" xfId="0" applyBorder="1"/>
    <xf numFmtId="164" fontId="5" fillId="0" borderId="42" xfId="0" applyNumberFormat="1" applyFont="1" applyBorder="1"/>
    <xf numFmtId="0" fontId="3" fillId="0" borderId="40" xfId="0" applyFont="1" applyFill="1" applyBorder="1"/>
    <xf numFmtId="0" fontId="3" fillId="0" borderId="41" xfId="0" applyFont="1" applyFill="1" applyBorder="1"/>
    <xf numFmtId="0" fontId="0" fillId="0" borderId="31" xfId="0" applyBorder="1"/>
    <xf numFmtId="0" fontId="5" fillId="0" borderId="32" xfId="0" applyFont="1" applyBorder="1"/>
    <xf numFmtId="0" fontId="0" fillId="0" borderId="32" xfId="0" applyBorder="1"/>
    <xf numFmtId="0" fontId="0" fillId="0" borderId="43" xfId="0" applyBorder="1"/>
    <xf numFmtId="0" fontId="0" fillId="0" borderId="33" xfId="0" applyBorder="1"/>
    <xf numFmtId="0" fontId="0" fillId="0" borderId="34" xfId="0" applyBorder="1"/>
    <xf numFmtId="0" fontId="0" fillId="0" borderId="1" xfId="0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0" fillId="0" borderId="13" xfId="0" applyBorder="1" applyAlignment="1">
      <alignment horizontal="center" shrinkToFit="1"/>
    </xf>
    <xf numFmtId="0" fontId="0" fillId="0" borderId="12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3" xfId="0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48"/>
  <sheetViews>
    <sheetView tabSelected="1" zoomScale="90" zoomScaleNormal="90" workbookViewId="0">
      <selection activeCell="K5" sqref="K5:R5"/>
    </sheetView>
  </sheetViews>
  <sheetFormatPr baseColWidth="10" defaultColWidth="8.83203125" defaultRowHeight="13" x14ac:dyDescent="0.15"/>
  <cols>
    <col min="1" max="1" width="3.6640625" customWidth="1"/>
    <col min="2" max="2" width="12.6640625" bestFit="1" customWidth="1"/>
    <col min="3" max="3" width="11" bestFit="1" customWidth="1"/>
    <col min="7" max="7" width="7.5" bestFit="1" customWidth="1"/>
    <col min="8" max="8" width="7.83203125" customWidth="1"/>
    <col min="9" max="10" width="8" bestFit="1" customWidth="1"/>
    <col min="15" max="15" width="8.1640625" customWidth="1"/>
    <col min="16" max="16" width="8.6640625" customWidth="1"/>
    <col min="17" max="18" width="10.5" bestFit="1" customWidth="1"/>
  </cols>
  <sheetData>
    <row r="2" spans="1:18" x14ac:dyDescent="0.15">
      <c r="B2" s="1" t="s">
        <v>0</v>
      </c>
    </row>
    <row r="3" spans="1:18" x14ac:dyDescent="0.15">
      <c r="B3" s="1" t="s">
        <v>41</v>
      </c>
    </row>
    <row r="4" spans="1:18" ht="14" thickBot="1" x14ac:dyDescent="0.2">
      <c r="B4" s="1" t="s">
        <v>39</v>
      </c>
      <c r="N4" s="13" t="s">
        <v>48</v>
      </c>
    </row>
    <row r="5" spans="1:18" x14ac:dyDescent="0.15">
      <c r="C5" s="58" t="s">
        <v>47</v>
      </c>
      <c r="D5" s="59"/>
      <c r="E5" s="59"/>
      <c r="F5" s="59"/>
      <c r="G5" s="59"/>
      <c r="H5" s="59"/>
      <c r="I5" s="59"/>
      <c r="J5" s="60"/>
      <c r="K5" s="58" t="s">
        <v>46</v>
      </c>
      <c r="L5" s="59"/>
      <c r="M5" s="59"/>
      <c r="N5" s="59"/>
      <c r="O5" s="59"/>
      <c r="P5" s="59"/>
      <c r="Q5" s="61"/>
      <c r="R5" s="62"/>
    </row>
    <row r="6" spans="1:18" x14ac:dyDescent="0.15">
      <c r="C6" s="63" t="s">
        <v>37</v>
      </c>
      <c r="D6" s="54"/>
      <c r="E6" s="54" t="s">
        <v>38</v>
      </c>
      <c r="F6" s="54"/>
      <c r="G6" s="54" t="s">
        <v>42</v>
      </c>
      <c r="H6" s="56"/>
      <c r="I6" s="56" t="s">
        <v>40</v>
      </c>
      <c r="J6" s="57"/>
      <c r="K6" s="63" t="s">
        <v>37</v>
      </c>
      <c r="L6" s="54"/>
      <c r="M6" s="54" t="s">
        <v>38</v>
      </c>
      <c r="N6" s="54"/>
      <c r="O6" s="54" t="s">
        <v>42</v>
      </c>
      <c r="P6" s="56"/>
      <c r="Q6" s="54" t="s">
        <v>40</v>
      </c>
      <c r="R6" s="55"/>
    </row>
    <row r="7" spans="1:18" x14ac:dyDescent="0.15">
      <c r="A7" s="1"/>
      <c r="B7" s="5" t="s">
        <v>1</v>
      </c>
      <c r="C7" s="6">
        <v>2020</v>
      </c>
      <c r="D7" s="2">
        <v>2019</v>
      </c>
      <c r="E7" s="6">
        <v>2020</v>
      </c>
      <c r="F7" s="2">
        <v>2019</v>
      </c>
      <c r="G7" s="6">
        <v>2020</v>
      </c>
      <c r="H7" s="2">
        <v>2019</v>
      </c>
      <c r="I7" s="6">
        <v>2020</v>
      </c>
      <c r="J7" s="2">
        <v>2019</v>
      </c>
      <c r="K7" s="6">
        <v>2020</v>
      </c>
      <c r="L7" s="2">
        <v>2019</v>
      </c>
      <c r="M7" s="6">
        <v>2020</v>
      </c>
      <c r="N7" s="2">
        <v>2019</v>
      </c>
      <c r="O7" s="6">
        <v>2020</v>
      </c>
      <c r="P7" s="2">
        <v>2019</v>
      </c>
      <c r="Q7" s="6">
        <v>2020</v>
      </c>
      <c r="R7" s="14">
        <v>2019</v>
      </c>
    </row>
    <row r="8" spans="1:18" ht="14" thickBot="1" x14ac:dyDescent="0.2">
      <c r="C8" s="7"/>
      <c r="D8" s="4"/>
      <c r="E8" s="4"/>
      <c r="F8" s="4"/>
      <c r="G8" s="4"/>
      <c r="H8" s="4"/>
      <c r="I8" s="11"/>
      <c r="J8" s="12"/>
      <c r="K8" s="7"/>
      <c r="L8" s="4"/>
      <c r="M8" s="4"/>
      <c r="N8" s="4"/>
      <c r="O8" s="4"/>
      <c r="P8" s="4"/>
      <c r="Q8" s="11"/>
      <c r="R8" s="12"/>
    </row>
    <row r="9" spans="1:18" x14ac:dyDescent="0.15">
      <c r="A9" s="1"/>
      <c r="B9" s="43" t="s">
        <v>2</v>
      </c>
      <c r="C9" s="15">
        <v>5</v>
      </c>
      <c r="D9" s="16">
        <v>8</v>
      </c>
      <c r="E9" s="16">
        <v>16</v>
      </c>
      <c r="F9" s="48">
        <v>47</v>
      </c>
      <c r="G9" s="40">
        <f t="shared" ref="G9:H24" si="0">IF(E9=0,"",SUM(E9/I9))</f>
        <v>0.76190476190476186</v>
      </c>
      <c r="H9" s="36">
        <f t="shared" si="0"/>
        <v>0.8545454545454545</v>
      </c>
      <c r="I9" s="25">
        <f>SUM(C9,E9)</f>
        <v>21</v>
      </c>
      <c r="J9" s="23">
        <f>SUM(D9,F9)</f>
        <v>55</v>
      </c>
      <c r="K9" s="15">
        <v>41</v>
      </c>
      <c r="L9" s="16">
        <v>105</v>
      </c>
      <c r="M9" s="16">
        <v>169</v>
      </c>
      <c r="N9" s="48">
        <v>543</v>
      </c>
      <c r="O9" s="40">
        <f t="shared" ref="O9:P46" si="1">IF(M9=0,"",SUM(M9/Q9))</f>
        <v>0.80476190476190479</v>
      </c>
      <c r="P9" s="21">
        <f t="shared" si="1"/>
        <v>0.83796296296296291</v>
      </c>
      <c r="Q9" s="23">
        <f>SUM(K9,M9)</f>
        <v>210</v>
      </c>
      <c r="R9" s="19">
        <f>SUM(L9,N9)</f>
        <v>648</v>
      </c>
    </row>
    <row r="10" spans="1:18" x14ac:dyDescent="0.15">
      <c r="A10" s="1"/>
      <c r="B10" s="7" t="s">
        <v>3</v>
      </c>
      <c r="C10" s="17">
        <v>650</v>
      </c>
      <c r="D10" s="35">
        <v>1074</v>
      </c>
      <c r="E10" s="35">
        <v>725</v>
      </c>
      <c r="F10" s="49">
        <v>1262</v>
      </c>
      <c r="G10" s="41">
        <f t="shared" si="0"/>
        <v>0.52727272727272723</v>
      </c>
      <c r="H10" s="37">
        <f t="shared" si="0"/>
        <v>0.54023972602739723</v>
      </c>
      <c r="I10" s="26">
        <f t="shared" ref="I10:I47" si="2">SUM(C10,E10)</f>
        <v>1375</v>
      </c>
      <c r="J10" s="24">
        <f t="shared" ref="J10:J47" si="3">SUM(D10,F10)</f>
        <v>2336</v>
      </c>
      <c r="K10" s="17">
        <v>7707</v>
      </c>
      <c r="L10" s="35">
        <v>6660</v>
      </c>
      <c r="M10" s="35">
        <v>10344</v>
      </c>
      <c r="N10" s="49">
        <v>13262</v>
      </c>
      <c r="O10" s="41">
        <f t="shared" si="1"/>
        <v>0.57304304470666445</v>
      </c>
      <c r="P10" s="22">
        <f t="shared" si="1"/>
        <v>0.66569621523943379</v>
      </c>
      <c r="Q10" s="24">
        <f t="shared" ref="Q10:Q47" si="4">SUM(K10,M10)</f>
        <v>18051</v>
      </c>
      <c r="R10" s="20">
        <f t="shared" ref="R10:R47" si="5">SUM(L10,N10)</f>
        <v>19922</v>
      </c>
    </row>
    <row r="11" spans="1:18" x14ac:dyDescent="0.15">
      <c r="A11" s="1"/>
      <c r="B11" s="7" t="s">
        <v>4</v>
      </c>
      <c r="C11" s="17">
        <v>381</v>
      </c>
      <c r="D11" s="35">
        <v>492</v>
      </c>
      <c r="E11" s="35">
        <v>2420</v>
      </c>
      <c r="F11" s="49">
        <v>2258</v>
      </c>
      <c r="G11" s="41">
        <f t="shared" si="0"/>
        <v>0.86397715101749373</v>
      </c>
      <c r="H11" s="37">
        <f t="shared" si="0"/>
        <v>0.82109090909090909</v>
      </c>
      <c r="I11" s="26">
        <f t="shared" si="2"/>
        <v>2801</v>
      </c>
      <c r="J11" s="24">
        <f t="shared" si="3"/>
        <v>2750</v>
      </c>
      <c r="K11" s="17">
        <v>3202</v>
      </c>
      <c r="L11" s="35">
        <v>4231</v>
      </c>
      <c r="M11" s="35">
        <v>14524</v>
      </c>
      <c r="N11" s="49">
        <v>16670</v>
      </c>
      <c r="O11" s="41">
        <f t="shared" si="1"/>
        <v>0.81936139004851627</v>
      </c>
      <c r="P11" s="22">
        <f t="shared" si="1"/>
        <v>0.79756949428257018</v>
      </c>
      <c r="Q11" s="24">
        <f t="shared" si="4"/>
        <v>17726</v>
      </c>
      <c r="R11" s="20">
        <f t="shared" si="5"/>
        <v>20901</v>
      </c>
    </row>
    <row r="12" spans="1:18" x14ac:dyDescent="0.15">
      <c r="A12" s="1"/>
      <c r="B12" s="7" t="s">
        <v>44</v>
      </c>
      <c r="C12" s="17">
        <v>0</v>
      </c>
      <c r="D12" s="35">
        <v>0</v>
      </c>
      <c r="E12" s="35">
        <v>0</v>
      </c>
      <c r="F12" s="49">
        <v>0</v>
      </c>
      <c r="G12" s="41" t="str">
        <f t="shared" si="0"/>
        <v/>
      </c>
      <c r="H12" s="37" t="str">
        <f t="shared" si="0"/>
        <v/>
      </c>
      <c r="I12" s="26">
        <f t="shared" si="2"/>
        <v>0</v>
      </c>
      <c r="J12" s="24">
        <f t="shared" si="3"/>
        <v>0</v>
      </c>
      <c r="K12" s="17">
        <v>0</v>
      </c>
      <c r="L12" s="35">
        <v>7</v>
      </c>
      <c r="M12" s="35">
        <v>0</v>
      </c>
      <c r="N12" s="49">
        <v>21</v>
      </c>
      <c r="O12" s="41" t="str">
        <f t="shared" si="1"/>
        <v/>
      </c>
      <c r="P12" s="22">
        <f t="shared" si="1"/>
        <v>0.75</v>
      </c>
      <c r="Q12" s="24">
        <f t="shared" si="4"/>
        <v>0</v>
      </c>
      <c r="R12" s="20">
        <f t="shared" si="5"/>
        <v>28</v>
      </c>
    </row>
    <row r="13" spans="1:18" x14ac:dyDescent="0.15">
      <c r="A13" s="1"/>
      <c r="B13" s="7" t="s">
        <v>5</v>
      </c>
      <c r="C13" s="17">
        <v>0</v>
      </c>
      <c r="D13" s="35">
        <v>1</v>
      </c>
      <c r="E13" s="35">
        <v>6</v>
      </c>
      <c r="F13" s="49">
        <v>0</v>
      </c>
      <c r="G13" s="41">
        <f t="shared" si="0"/>
        <v>1</v>
      </c>
      <c r="H13" s="37" t="str">
        <f t="shared" si="0"/>
        <v/>
      </c>
      <c r="I13" s="26">
        <f t="shared" si="2"/>
        <v>6</v>
      </c>
      <c r="J13" s="24">
        <f t="shared" si="3"/>
        <v>1</v>
      </c>
      <c r="K13" s="17">
        <v>3</v>
      </c>
      <c r="L13" s="35">
        <v>87</v>
      </c>
      <c r="M13" s="35">
        <v>13</v>
      </c>
      <c r="N13" s="49">
        <v>102</v>
      </c>
      <c r="O13" s="41">
        <f t="shared" si="1"/>
        <v>0.8125</v>
      </c>
      <c r="P13" s="22">
        <f t="shared" si="1"/>
        <v>0.53968253968253965</v>
      </c>
      <c r="Q13" s="24">
        <f t="shared" si="4"/>
        <v>16</v>
      </c>
      <c r="R13" s="20">
        <f t="shared" si="5"/>
        <v>189</v>
      </c>
    </row>
    <row r="14" spans="1:18" x14ac:dyDescent="0.15">
      <c r="A14" s="1"/>
      <c r="B14" s="7" t="s">
        <v>6</v>
      </c>
      <c r="C14" s="17">
        <v>0</v>
      </c>
      <c r="D14" s="35">
        <v>0</v>
      </c>
      <c r="E14" s="35">
        <v>0</v>
      </c>
      <c r="F14" s="49">
        <v>0</v>
      </c>
      <c r="G14" s="41" t="str">
        <f t="shared" si="0"/>
        <v/>
      </c>
      <c r="H14" s="37" t="str">
        <f t="shared" si="0"/>
        <v/>
      </c>
      <c r="I14" s="26">
        <f t="shared" si="2"/>
        <v>0</v>
      </c>
      <c r="J14" s="24">
        <f t="shared" si="3"/>
        <v>0</v>
      </c>
      <c r="K14" s="17">
        <v>0</v>
      </c>
      <c r="L14" s="35">
        <v>0</v>
      </c>
      <c r="M14" s="35">
        <v>0</v>
      </c>
      <c r="N14" s="49">
        <v>0</v>
      </c>
      <c r="O14" s="41" t="str">
        <f t="shared" si="1"/>
        <v/>
      </c>
      <c r="P14" s="22" t="str">
        <f t="shared" si="1"/>
        <v/>
      </c>
      <c r="Q14" s="24">
        <f t="shared" si="4"/>
        <v>0</v>
      </c>
      <c r="R14" s="20">
        <f t="shared" si="5"/>
        <v>0</v>
      </c>
    </row>
    <row r="15" spans="1:18" x14ac:dyDescent="0.15">
      <c r="A15" s="1"/>
      <c r="B15" s="7" t="s">
        <v>7</v>
      </c>
      <c r="C15" s="17">
        <v>94</v>
      </c>
      <c r="D15" s="35">
        <v>19</v>
      </c>
      <c r="E15" s="35">
        <v>89</v>
      </c>
      <c r="F15" s="49">
        <v>114</v>
      </c>
      <c r="G15" s="41">
        <f t="shared" si="0"/>
        <v>0.48633879781420764</v>
      </c>
      <c r="H15" s="37">
        <f t="shared" si="0"/>
        <v>0.8571428571428571</v>
      </c>
      <c r="I15" s="26">
        <f t="shared" si="2"/>
        <v>183</v>
      </c>
      <c r="J15" s="24">
        <f t="shared" si="3"/>
        <v>133</v>
      </c>
      <c r="K15" s="17">
        <v>1167</v>
      </c>
      <c r="L15" s="35">
        <v>1220</v>
      </c>
      <c r="M15" s="35">
        <v>1780</v>
      </c>
      <c r="N15" s="49">
        <v>1903</v>
      </c>
      <c r="O15" s="41">
        <f t="shared" si="1"/>
        <v>0.60400407193756367</v>
      </c>
      <c r="P15" s="22">
        <f t="shared" si="1"/>
        <v>0.60934998398975349</v>
      </c>
      <c r="Q15" s="24">
        <f t="shared" si="4"/>
        <v>2947</v>
      </c>
      <c r="R15" s="20">
        <f t="shared" si="5"/>
        <v>3123</v>
      </c>
    </row>
    <row r="16" spans="1:18" x14ac:dyDescent="0.15">
      <c r="A16" s="1"/>
      <c r="B16" s="7" t="s">
        <v>8</v>
      </c>
      <c r="C16" s="17">
        <v>69</v>
      </c>
      <c r="D16" s="18">
        <v>162</v>
      </c>
      <c r="E16" s="18">
        <v>55</v>
      </c>
      <c r="F16" s="50">
        <v>498</v>
      </c>
      <c r="G16" s="41">
        <f t="shared" si="0"/>
        <v>0.44354838709677419</v>
      </c>
      <c r="H16" s="37">
        <f t="shared" si="0"/>
        <v>0.75454545454545452</v>
      </c>
      <c r="I16" s="26">
        <f t="shared" si="2"/>
        <v>124</v>
      </c>
      <c r="J16" s="24">
        <f t="shared" si="3"/>
        <v>660</v>
      </c>
      <c r="K16" s="17">
        <v>1150</v>
      </c>
      <c r="L16" s="18">
        <v>1914</v>
      </c>
      <c r="M16" s="18">
        <v>565</v>
      </c>
      <c r="N16" s="50">
        <v>2534</v>
      </c>
      <c r="O16" s="41">
        <f t="shared" si="1"/>
        <v>0.32944606413994171</v>
      </c>
      <c r="P16" s="22">
        <f t="shared" si="1"/>
        <v>0.5696942446043165</v>
      </c>
      <c r="Q16" s="24">
        <f t="shared" si="4"/>
        <v>1715</v>
      </c>
      <c r="R16" s="20">
        <f t="shared" si="5"/>
        <v>4448</v>
      </c>
    </row>
    <row r="17" spans="1:18" x14ac:dyDescent="0.15">
      <c r="A17" s="1"/>
      <c r="B17" s="7" t="s">
        <v>9</v>
      </c>
      <c r="C17" s="17">
        <v>0</v>
      </c>
      <c r="D17" s="18">
        <v>0</v>
      </c>
      <c r="E17" s="18">
        <v>0</v>
      </c>
      <c r="F17" s="50">
        <v>0</v>
      </c>
      <c r="G17" s="41" t="str">
        <f t="shared" si="0"/>
        <v/>
      </c>
      <c r="H17" s="37" t="str">
        <f t="shared" si="0"/>
        <v/>
      </c>
      <c r="I17" s="26">
        <f t="shared" si="2"/>
        <v>0</v>
      </c>
      <c r="J17" s="24">
        <f t="shared" si="3"/>
        <v>0</v>
      </c>
      <c r="K17" s="17">
        <v>4</v>
      </c>
      <c r="L17" s="18">
        <v>1</v>
      </c>
      <c r="M17" s="18">
        <v>7</v>
      </c>
      <c r="N17" s="50">
        <v>1</v>
      </c>
      <c r="O17" s="41">
        <f t="shared" si="1"/>
        <v>0.63636363636363635</v>
      </c>
      <c r="P17" s="22">
        <f t="shared" si="1"/>
        <v>0.5</v>
      </c>
      <c r="Q17" s="24">
        <f t="shared" si="4"/>
        <v>11</v>
      </c>
      <c r="R17" s="20">
        <f t="shared" si="5"/>
        <v>2</v>
      </c>
    </row>
    <row r="18" spans="1:18" x14ac:dyDescent="0.15">
      <c r="A18" s="1"/>
      <c r="B18" s="7" t="s">
        <v>10</v>
      </c>
      <c r="C18" s="17">
        <v>77</v>
      </c>
      <c r="D18" s="18">
        <v>70</v>
      </c>
      <c r="E18" s="18">
        <v>83</v>
      </c>
      <c r="F18" s="50">
        <v>451</v>
      </c>
      <c r="G18" s="41">
        <f t="shared" si="0"/>
        <v>0.51875000000000004</v>
      </c>
      <c r="H18" s="37">
        <f t="shared" si="0"/>
        <v>0.86564299424184266</v>
      </c>
      <c r="I18" s="26">
        <f t="shared" si="2"/>
        <v>160</v>
      </c>
      <c r="J18" s="24">
        <f t="shared" si="3"/>
        <v>521</v>
      </c>
      <c r="K18" s="17">
        <v>2657</v>
      </c>
      <c r="L18" s="18">
        <v>3111</v>
      </c>
      <c r="M18" s="18">
        <v>1723</v>
      </c>
      <c r="N18" s="50">
        <v>2927</v>
      </c>
      <c r="O18" s="41">
        <f t="shared" si="1"/>
        <v>0.39337899543378996</v>
      </c>
      <c r="P18" s="22">
        <f t="shared" si="1"/>
        <v>0.48476316661146074</v>
      </c>
      <c r="Q18" s="24">
        <f t="shared" si="4"/>
        <v>4380</v>
      </c>
      <c r="R18" s="20">
        <f t="shared" si="5"/>
        <v>6038</v>
      </c>
    </row>
    <row r="19" spans="1:18" x14ac:dyDescent="0.15">
      <c r="A19" s="1"/>
      <c r="B19" s="7" t="s">
        <v>11</v>
      </c>
      <c r="C19" s="17">
        <v>154</v>
      </c>
      <c r="D19" s="18">
        <v>312</v>
      </c>
      <c r="E19" s="18">
        <v>424</v>
      </c>
      <c r="F19" s="50">
        <v>1052</v>
      </c>
      <c r="G19" s="41">
        <f t="shared" si="0"/>
        <v>0.73356401384083048</v>
      </c>
      <c r="H19" s="37">
        <f t="shared" si="0"/>
        <v>0.77126099706744866</v>
      </c>
      <c r="I19" s="26">
        <f t="shared" si="2"/>
        <v>578</v>
      </c>
      <c r="J19" s="24">
        <f t="shared" si="3"/>
        <v>1364</v>
      </c>
      <c r="K19" s="17">
        <v>2452</v>
      </c>
      <c r="L19" s="18">
        <v>2956</v>
      </c>
      <c r="M19" s="18">
        <v>3447</v>
      </c>
      <c r="N19" s="50">
        <v>6225</v>
      </c>
      <c r="O19" s="41">
        <f t="shared" si="1"/>
        <v>0.58433632819121883</v>
      </c>
      <c r="P19" s="22">
        <f t="shared" si="1"/>
        <v>0.67803071560832151</v>
      </c>
      <c r="Q19" s="24">
        <f t="shared" si="4"/>
        <v>5899</v>
      </c>
      <c r="R19" s="20">
        <f t="shared" si="5"/>
        <v>9181</v>
      </c>
    </row>
    <row r="20" spans="1:18" x14ac:dyDescent="0.15">
      <c r="A20" s="1"/>
      <c r="B20" s="7" t="s">
        <v>12</v>
      </c>
      <c r="C20" s="17">
        <v>72</v>
      </c>
      <c r="D20" s="18">
        <v>108</v>
      </c>
      <c r="E20" s="18">
        <v>81</v>
      </c>
      <c r="F20" s="50">
        <v>203</v>
      </c>
      <c r="G20" s="41">
        <f t="shared" si="0"/>
        <v>0.52941176470588236</v>
      </c>
      <c r="H20" s="37">
        <f t="shared" si="0"/>
        <v>0.65273311897106112</v>
      </c>
      <c r="I20" s="26">
        <f t="shared" si="2"/>
        <v>153</v>
      </c>
      <c r="J20" s="24">
        <f t="shared" si="3"/>
        <v>311</v>
      </c>
      <c r="K20" s="17">
        <v>700</v>
      </c>
      <c r="L20" s="18">
        <v>1308</v>
      </c>
      <c r="M20" s="18">
        <v>782</v>
      </c>
      <c r="N20" s="50">
        <v>1547</v>
      </c>
      <c r="O20" s="41">
        <f t="shared" si="1"/>
        <v>0.52766531713900133</v>
      </c>
      <c r="P20" s="22">
        <f t="shared" si="1"/>
        <v>0.54185639229422067</v>
      </c>
      <c r="Q20" s="24">
        <f t="shared" si="4"/>
        <v>1482</v>
      </c>
      <c r="R20" s="20">
        <f t="shared" si="5"/>
        <v>2855</v>
      </c>
    </row>
    <row r="21" spans="1:18" x14ac:dyDescent="0.15">
      <c r="A21" s="1"/>
      <c r="B21" s="7" t="s">
        <v>13</v>
      </c>
      <c r="C21" s="17">
        <v>399</v>
      </c>
      <c r="D21" s="18">
        <v>406</v>
      </c>
      <c r="E21" s="18">
        <v>324</v>
      </c>
      <c r="F21" s="50">
        <v>407</v>
      </c>
      <c r="G21" s="41">
        <f t="shared" si="0"/>
        <v>0.44813278008298757</v>
      </c>
      <c r="H21" s="37">
        <f t="shared" si="0"/>
        <v>0.50061500615006149</v>
      </c>
      <c r="I21" s="26">
        <f t="shared" si="2"/>
        <v>723</v>
      </c>
      <c r="J21" s="24">
        <f t="shared" si="3"/>
        <v>813</v>
      </c>
      <c r="K21" s="17">
        <v>3519</v>
      </c>
      <c r="L21" s="18">
        <v>3435</v>
      </c>
      <c r="M21" s="18">
        <v>2954</v>
      </c>
      <c r="N21" s="50">
        <v>2969</v>
      </c>
      <c r="O21" s="41">
        <f t="shared" si="1"/>
        <v>0.45635717596168701</v>
      </c>
      <c r="P21" s="22">
        <f t="shared" si="1"/>
        <v>0.46361648969394131</v>
      </c>
      <c r="Q21" s="24">
        <f t="shared" si="4"/>
        <v>6473</v>
      </c>
      <c r="R21" s="20">
        <f t="shared" si="5"/>
        <v>6404</v>
      </c>
    </row>
    <row r="22" spans="1:18" x14ac:dyDescent="0.15">
      <c r="A22" s="1"/>
      <c r="B22" s="7" t="s">
        <v>14</v>
      </c>
      <c r="C22" s="17">
        <v>4</v>
      </c>
      <c r="D22" s="18">
        <v>0</v>
      </c>
      <c r="E22" s="18">
        <v>1</v>
      </c>
      <c r="F22" s="50">
        <v>0</v>
      </c>
      <c r="G22" s="41">
        <f t="shared" si="0"/>
        <v>0.2</v>
      </c>
      <c r="H22" s="37" t="str">
        <f t="shared" si="0"/>
        <v/>
      </c>
      <c r="I22" s="26">
        <f t="shared" si="2"/>
        <v>5</v>
      </c>
      <c r="J22" s="24">
        <f t="shared" si="3"/>
        <v>0</v>
      </c>
      <c r="K22" s="17">
        <v>35</v>
      </c>
      <c r="L22" s="18">
        <v>37</v>
      </c>
      <c r="M22" s="18">
        <v>5</v>
      </c>
      <c r="N22" s="50">
        <v>5</v>
      </c>
      <c r="O22" s="41">
        <f t="shared" si="1"/>
        <v>0.125</v>
      </c>
      <c r="P22" s="22">
        <f t="shared" si="1"/>
        <v>0.11904761904761904</v>
      </c>
      <c r="Q22" s="24">
        <f t="shared" si="4"/>
        <v>40</v>
      </c>
      <c r="R22" s="20">
        <f t="shared" si="5"/>
        <v>42</v>
      </c>
    </row>
    <row r="23" spans="1:18" x14ac:dyDescent="0.15">
      <c r="A23" s="1"/>
      <c r="B23" s="7" t="s">
        <v>15</v>
      </c>
      <c r="C23" s="17">
        <v>5</v>
      </c>
      <c r="D23" s="18">
        <v>20</v>
      </c>
      <c r="E23" s="18">
        <v>37</v>
      </c>
      <c r="F23" s="50">
        <v>31</v>
      </c>
      <c r="G23" s="41">
        <f t="shared" si="0"/>
        <v>0.88095238095238093</v>
      </c>
      <c r="H23" s="37">
        <f t="shared" si="0"/>
        <v>0.60784313725490191</v>
      </c>
      <c r="I23" s="26">
        <f t="shared" si="2"/>
        <v>42</v>
      </c>
      <c r="J23" s="24">
        <f t="shared" si="3"/>
        <v>51</v>
      </c>
      <c r="K23" s="17">
        <v>122</v>
      </c>
      <c r="L23" s="18">
        <v>748</v>
      </c>
      <c r="M23" s="18">
        <v>193</v>
      </c>
      <c r="N23" s="50">
        <v>412</v>
      </c>
      <c r="O23" s="41">
        <f t="shared" si="1"/>
        <v>0.61269841269841274</v>
      </c>
      <c r="P23" s="22">
        <f t="shared" si="1"/>
        <v>0.35517241379310344</v>
      </c>
      <c r="Q23" s="24">
        <f t="shared" si="4"/>
        <v>315</v>
      </c>
      <c r="R23" s="20">
        <f t="shared" si="5"/>
        <v>1160</v>
      </c>
    </row>
    <row r="24" spans="1:18" x14ac:dyDescent="0.15">
      <c r="A24" s="1"/>
      <c r="B24" s="7" t="s">
        <v>16</v>
      </c>
      <c r="C24" s="17">
        <v>4</v>
      </c>
      <c r="D24" s="18">
        <v>9</v>
      </c>
      <c r="E24" s="18">
        <v>180</v>
      </c>
      <c r="F24" s="50">
        <v>102</v>
      </c>
      <c r="G24" s="41">
        <f t="shared" si="0"/>
        <v>0.97826086956521741</v>
      </c>
      <c r="H24" s="37">
        <f t="shared" si="0"/>
        <v>0.91891891891891897</v>
      </c>
      <c r="I24" s="26">
        <f t="shared" si="2"/>
        <v>184</v>
      </c>
      <c r="J24" s="24">
        <f t="shared" si="3"/>
        <v>111</v>
      </c>
      <c r="K24" s="17">
        <v>48</v>
      </c>
      <c r="L24" s="18">
        <v>185</v>
      </c>
      <c r="M24" s="18">
        <v>806</v>
      </c>
      <c r="N24" s="50">
        <v>866</v>
      </c>
      <c r="O24" s="41">
        <f t="shared" si="1"/>
        <v>0.94379391100702581</v>
      </c>
      <c r="P24" s="22">
        <f t="shared" si="1"/>
        <v>0.82397716460513792</v>
      </c>
      <c r="Q24" s="24">
        <f t="shared" si="4"/>
        <v>854</v>
      </c>
      <c r="R24" s="20">
        <f t="shared" si="5"/>
        <v>1051</v>
      </c>
    </row>
    <row r="25" spans="1:18" x14ac:dyDescent="0.15">
      <c r="A25" s="1"/>
      <c r="B25" s="7" t="s">
        <v>17</v>
      </c>
      <c r="C25" s="17">
        <v>1423</v>
      </c>
      <c r="D25" s="18">
        <v>1121</v>
      </c>
      <c r="E25" s="18">
        <v>942</v>
      </c>
      <c r="F25" s="50">
        <v>766</v>
      </c>
      <c r="G25" s="41">
        <f t="shared" ref="G25:H45" si="6">IF(E25=0,"",SUM(E25/I25))</f>
        <v>0.39830866807610993</v>
      </c>
      <c r="H25" s="37">
        <f t="shared" si="6"/>
        <v>0.40593534711181772</v>
      </c>
      <c r="I25" s="26">
        <f t="shared" si="2"/>
        <v>2365</v>
      </c>
      <c r="J25" s="24">
        <f t="shared" si="3"/>
        <v>1887</v>
      </c>
      <c r="K25" s="17">
        <v>14813</v>
      </c>
      <c r="L25" s="18">
        <v>13655</v>
      </c>
      <c r="M25" s="18">
        <v>10378</v>
      </c>
      <c r="N25" s="50">
        <v>11798</v>
      </c>
      <c r="O25" s="41">
        <f t="shared" si="1"/>
        <v>0.41197252987177962</v>
      </c>
      <c r="P25" s="22">
        <f t="shared" si="1"/>
        <v>0.46352099948925468</v>
      </c>
      <c r="Q25" s="24">
        <f t="shared" si="4"/>
        <v>25191</v>
      </c>
      <c r="R25" s="20">
        <f t="shared" si="5"/>
        <v>25453</v>
      </c>
    </row>
    <row r="26" spans="1:18" x14ac:dyDescent="0.15">
      <c r="A26" s="1"/>
      <c r="B26" s="7" t="s">
        <v>18</v>
      </c>
      <c r="C26" s="17">
        <v>1</v>
      </c>
      <c r="D26" s="18">
        <v>2</v>
      </c>
      <c r="E26" s="18">
        <v>3</v>
      </c>
      <c r="F26" s="50">
        <v>0</v>
      </c>
      <c r="G26" s="41">
        <f t="shared" si="6"/>
        <v>0.75</v>
      </c>
      <c r="H26" s="37" t="str">
        <f t="shared" si="6"/>
        <v/>
      </c>
      <c r="I26" s="26">
        <f>SUM(C26,E26)</f>
        <v>4</v>
      </c>
      <c r="J26" s="24">
        <f>SUM(D26,F26)</f>
        <v>2</v>
      </c>
      <c r="K26" s="17">
        <v>13</v>
      </c>
      <c r="L26" s="18">
        <v>15</v>
      </c>
      <c r="M26" s="18">
        <v>22</v>
      </c>
      <c r="N26" s="50">
        <v>24</v>
      </c>
      <c r="O26" s="41">
        <f t="shared" si="1"/>
        <v>0.62857142857142856</v>
      </c>
      <c r="P26" s="22">
        <f t="shared" si="1"/>
        <v>0.61538461538461542</v>
      </c>
      <c r="Q26" s="24">
        <f>SUM(K26,M26)</f>
        <v>35</v>
      </c>
      <c r="R26" s="20">
        <f>SUM(L26,N26)</f>
        <v>39</v>
      </c>
    </row>
    <row r="27" spans="1:18" x14ac:dyDescent="0.15">
      <c r="A27" s="1"/>
      <c r="B27" s="7" t="s">
        <v>43</v>
      </c>
      <c r="C27" s="17">
        <v>0</v>
      </c>
      <c r="D27" s="18">
        <v>0</v>
      </c>
      <c r="E27" s="18">
        <v>0</v>
      </c>
      <c r="F27" s="50">
        <v>0</v>
      </c>
      <c r="G27" s="41" t="str">
        <f t="shared" si="6"/>
        <v/>
      </c>
      <c r="H27" s="37" t="str">
        <f t="shared" si="6"/>
        <v/>
      </c>
      <c r="I27" s="26">
        <f t="shared" si="2"/>
        <v>0</v>
      </c>
      <c r="J27" s="24">
        <f t="shared" si="3"/>
        <v>0</v>
      </c>
      <c r="K27" s="17">
        <v>0</v>
      </c>
      <c r="L27" s="18">
        <v>0</v>
      </c>
      <c r="M27" s="18">
        <v>0</v>
      </c>
      <c r="N27" s="50">
        <v>0</v>
      </c>
      <c r="O27" s="41" t="str">
        <f t="shared" si="1"/>
        <v/>
      </c>
      <c r="P27" s="22" t="str">
        <f t="shared" si="1"/>
        <v/>
      </c>
      <c r="Q27" s="24">
        <f t="shared" si="4"/>
        <v>0</v>
      </c>
      <c r="R27" s="20">
        <f t="shared" si="5"/>
        <v>0</v>
      </c>
    </row>
    <row r="28" spans="1:18" x14ac:dyDescent="0.15">
      <c r="A28" s="1"/>
      <c r="B28" s="7" t="s">
        <v>19</v>
      </c>
      <c r="C28" s="17">
        <v>11</v>
      </c>
      <c r="D28" s="18">
        <v>43</v>
      </c>
      <c r="E28" s="18">
        <v>22</v>
      </c>
      <c r="F28" s="50">
        <v>67</v>
      </c>
      <c r="G28" s="41">
        <f t="shared" si="6"/>
        <v>0.66666666666666663</v>
      </c>
      <c r="H28" s="37">
        <f t="shared" si="6"/>
        <v>0.60909090909090913</v>
      </c>
      <c r="I28" s="26">
        <f t="shared" si="2"/>
        <v>33</v>
      </c>
      <c r="J28" s="24">
        <f t="shared" si="3"/>
        <v>110</v>
      </c>
      <c r="K28" s="17">
        <v>449</v>
      </c>
      <c r="L28" s="18">
        <v>504</v>
      </c>
      <c r="M28" s="18">
        <v>511</v>
      </c>
      <c r="N28" s="50">
        <v>563</v>
      </c>
      <c r="O28" s="41">
        <f t="shared" si="1"/>
        <v>0.53229166666666672</v>
      </c>
      <c r="P28" s="22">
        <f t="shared" si="1"/>
        <v>0.52764761012183692</v>
      </c>
      <c r="Q28" s="24">
        <f t="shared" si="4"/>
        <v>960</v>
      </c>
      <c r="R28" s="20">
        <f t="shared" si="5"/>
        <v>1067</v>
      </c>
    </row>
    <row r="29" spans="1:18" x14ac:dyDescent="0.15">
      <c r="A29" s="1"/>
      <c r="B29" s="7" t="s">
        <v>20</v>
      </c>
      <c r="C29" s="17">
        <v>50</v>
      </c>
      <c r="D29" s="18">
        <v>70</v>
      </c>
      <c r="E29" s="18">
        <v>104</v>
      </c>
      <c r="F29" s="50">
        <v>300</v>
      </c>
      <c r="G29" s="41">
        <f t="shared" si="6"/>
        <v>0.67532467532467533</v>
      </c>
      <c r="H29" s="37">
        <f t="shared" si="6"/>
        <v>0.81081081081081086</v>
      </c>
      <c r="I29" s="26">
        <f t="shared" si="2"/>
        <v>154</v>
      </c>
      <c r="J29" s="24">
        <f t="shared" si="3"/>
        <v>370</v>
      </c>
      <c r="K29" s="17">
        <v>438</v>
      </c>
      <c r="L29" s="18">
        <v>566</v>
      </c>
      <c r="M29" s="18">
        <v>878</v>
      </c>
      <c r="N29" s="50">
        <v>1637</v>
      </c>
      <c r="O29" s="41">
        <f t="shared" si="1"/>
        <v>0.66717325227963531</v>
      </c>
      <c r="P29" s="22">
        <f t="shared" si="1"/>
        <v>0.74307762142532907</v>
      </c>
      <c r="Q29" s="24">
        <f t="shared" si="4"/>
        <v>1316</v>
      </c>
      <c r="R29" s="20">
        <f t="shared" si="5"/>
        <v>2203</v>
      </c>
    </row>
    <row r="30" spans="1:18" x14ac:dyDescent="0.15">
      <c r="A30" s="1"/>
      <c r="B30" s="7" t="s">
        <v>21</v>
      </c>
      <c r="C30" s="17">
        <v>157</v>
      </c>
      <c r="D30" s="18">
        <v>323</v>
      </c>
      <c r="E30" s="18">
        <v>60</v>
      </c>
      <c r="F30" s="50">
        <v>724</v>
      </c>
      <c r="G30" s="41">
        <f t="shared" si="6"/>
        <v>0.27649769585253459</v>
      </c>
      <c r="H30" s="37">
        <f t="shared" si="6"/>
        <v>0.69149952244508117</v>
      </c>
      <c r="I30" s="26">
        <f t="shared" si="2"/>
        <v>217</v>
      </c>
      <c r="J30" s="24">
        <f t="shared" si="3"/>
        <v>1047</v>
      </c>
      <c r="K30" s="17">
        <v>1301</v>
      </c>
      <c r="L30" s="18">
        <v>3738</v>
      </c>
      <c r="M30" s="18">
        <v>628</v>
      </c>
      <c r="N30" s="50">
        <v>2494</v>
      </c>
      <c r="O30" s="41">
        <f t="shared" si="1"/>
        <v>0.32555728356661484</v>
      </c>
      <c r="P30" s="22">
        <f t="shared" si="1"/>
        <v>0.40019255455712449</v>
      </c>
      <c r="Q30" s="24">
        <f t="shared" si="4"/>
        <v>1929</v>
      </c>
      <c r="R30" s="20">
        <f t="shared" si="5"/>
        <v>6232</v>
      </c>
    </row>
    <row r="31" spans="1:18" x14ac:dyDescent="0.15">
      <c r="A31" s="1"/>
      <c r="B31" s="7" t="s">
        <v>22</v>
      </c>
      <c r="C31" s="17">
        <v>661</v>
      </c>
      <c r="D31" s="18">
        <v>422</v>
      </c>
      <c r="E31" s="18">
        <v>1671</v>
      </c>
      <c r="F31" s="50">
        <v>1831</v>
      </c>
      <c r="G31" s="41">
        <f t="shared" si="6"/>
        <v>0.71655231560891941</v>
      </c>
      <c r="H31" s="37">
        <f t="shared" si="6"/>
        <v>0.81269418553040396</v>
      </c>
      <c r="I31" s="26">
        <f t="shared" si="2"/>
        <v>2332</v>
      </c>
      <c r="J31" s="24">
        <f t="shared" si="3"/>
        <v>2253</v>
      </c>
      <c r="K31" s="17">
        <v>5005</v>
      </c>
      <c r="L31" s="18">
        <v>4082</v>
      </c>
      <c r="M31" s="18">
        <v>13072</v>
      </c>
      <c r="N31" s="50">
        <v>15471</v>
      </c>
      <c r="O31" s="41">
        <f t="shared" si="1"/>
        <v>0.72312883774962655</v>
      </c>
      <c r="P31" s="22">
        <f t="shared" si="1"/>
        <v>0.79123408172658927</v>
      </c>
      <c r="Q31" s="24">
        <f t="shared" si="4"/>
        <v>18077</v>
      </c>
      <c r="R31" s="20">
        <f t="shared" si="5"/>
        <v>19553</v>
      </c>
    </row>
    <row r="32" spans="1:18" x14ac:dyDescent="0.15">
      <c r="A32" s="1"/>
      <c r="B32" s="7" t="s">
        <v>23</v>
      </c>
      <c r="C32" s="17">
        <v>141</v>
      </c>
      <c r="D32" s="18">
        <v>87</v>
      </c>
      <c r="E32" s="18">
        <v>172</v>
      </c>
      <c r="F32" s="50">
        <v>242</v>
      </c>
      <c r="G32" s="41">
        <f t="shared" si="6"/>
        <v>0.54952076677316297</v>
      </c>
      <c r="H32" s="37">
        <f t="shared" si="6"/>
        <v>0.73556231003039518</v>
      </c>
      <c r="I32" s="26">
        <f t="shared" si="2"/>
        <v>313</v>
      </c>
      <c r="J32" s="24">
        <f t="shared" si="3"/>
        <v>329</v>
      </c>
      <c r="K32" s="17">
        <v>1217</v>
      </c>
      <c r="L32" s="18">
        <v>1184</v>
      </c>
      <c r="M32" s="18">
        <v>1840</v>
      </c>
      <c r="N32" s="50">
        <v>2582</v>
      </c>
      <c r="O32" s="41">
        <f t="shared" si="1"/>
        <v>0.60189728491985606</v>
      </c>
      <c r="P32" s="22">
        <f t="shared" si="1"/>
        <v>0.68560807222517262</v>
      </c>
      <c r="Q32" s="24">
        <f t="shared" si="4"/>
        <v>3057</v>
      </c>
      <c r="R32" s="20">
        <f t="shared" si="5"/>
        <v>3766</v>
      </c>
    </row>
    <row r="33" spans="1:18" x14ac:dyDescent="0.15">
      <c r="A33" s="1"/>
      <c r="B33" s="7" t="s">
        <v>24</v>
      </c>
      <c r="C33" s="17">
        <v>77</v>
      </c>
      <c r="D33" s="18">
        <v>141</v>
      </c>
      <c r="E33" s="18">
        <v>414</v>
      </c>
      <c r="F33" s="50">
        <v>471</v>
      </c>
      <c r="G33" s="41">
        <f t="shared" si="6"/>
        <v>0.84317718940936859</v>
      </c>
      <c r="H33" s="37">
        <f t="shared" si="6"/>
        <v>0.76960784313725494</v>
      </c>
      <c r="I33" s="26">
        <f t="shared" si="2"/>
        <v>491</v>
      </c>
      <c r="J33" s="24">
        <f t="shared" si="3"/>
        <v>612</v>
      </c>
      <c r="K33" s="17">
        <v>1135</v>
      </c>
      <c r="L33" s="18">
        <v>1473</v>
      </c>
      <c r="M33" s="18">
        <v>2405</v>
      </c>
      <c r="N33" s="50">
        <v>4686</v>
      </c>
      <c r="O33" s="41">
        <f t="shared" si="1"/>
        <v>0.67937853107344637</v>
      </c>
      <c r="P33" s="22">
        <f t="shared" si="1"/>
        <v>0.76083779834388698</v>
      </c>
      <c r="Q33" s="24">
        <f t="shared" si="4"/>
        <v>3540</v>
      </c>
      <c r="R33" s="20">
        <f t="shared" si="5"/>
        <v>6159</v>
      </c>
    </row>
    <row r="34" spans="1:18" x14ac:dyDescent="0.15">
      <c r="A34" s="1"/>
      <c r="B34" s="7" t="s">
        <v>25</v>
      </c>
      <c r="C34" s="17">
        <v>252</v>
      </c>
      <c r="D34" s="18">
        <v>317</v>
      </c>
      <c r="E34" s="18">
        <v>282</v>
      </c>
      <c r="F34" s="50">
        <v>2229</v>
      </c>
      <c r="G34" s="41">
        <f t="shared" si="6"/>
        <v>0.5280898876404494</v>
      </c>
      <c r="H34" s="37">
        <f t="shared" si="6"/>
        <v>0.875490966221524</v>
      </c>
      <c r="I34" s="26">
        <f t="shared" si="2"/>
        <v>534</v>
      </c>
      <c r="J34" s="24">
        <f t="shared" si="3"/>
        <v>2546</v>
      </c>
      <c r="K34" s="17">
        <v>2700</v>
      </c>
      <c r="L34" s="18">
        <v>4238</v>
      </c>
      <c r="M34" s="18">
        <v>1869</v>
      </c>
      <c r="N34" s="50">
        <v>5127</v>
      </c>
      <c r="O34" s="41">
        <f t="shared" si="1"/>
        <v>0.40906106369008538</v>
      </c>
      <c r="P34" s="22">
        <f t="shared" si="1"/>
        <v>0.54746396155899624</v>
      </c>
      <c r="Q34" s="24">
        <f t="shared" si="4"/>
        <v>4569</v>
      </c>
      <c r="R34" s="20">
        <f t="shared" si="5"/>
        <v>9365</v>
      </c>
    </row>
    <row r="35" spans="1:18" x14ac:dyDescent="0.15">
      <c r="A35" s="1"/>
      <c r="B35" s="7" t="s">
        <v>26</v>
      </c>
      <c r="C35" s="17">
        <v>60</v>
      </c>
      <c r="D35" s="18">
        <v>142</v>
      </c>
      <c r="E35" s="18">
        <v>122</v>
      </c>
      <c r="F35" s="50">
        <v>142</v>
      </c>
      <c r="G35" s="41">
        <f t="shared" si="6"/>
        <v>0.67032967032967028</v>
      </c>
      <c r="H35" s="37">
        <f t="shared" si="6"/>
        <v>0.5</v>
      </c>
      <c r="I35" s="26">
        <f t="shared" si="2"/>
        <v>182</v>
      </c>
      <c r="J35" s="24">
        <f t="shared" si="3"/>
        <v>284</v>
      </c>
      <c r="K35" s="17">
        <v>1056</v>
      </c>
      <c r="L35" s="18">
        <v>1061</v>
      </c>
      <c r="M35" s="18">
        <v>1310</v>
      </c>
      <c r="N35" s="50">
        <v>1214</v>
      </c>
      <c r="O35" s="41">
        <f t="shared" si="1"/>
        <v>0.55367709213863059</v>
      </c>
      <c r="P35" s="22">
        <f t="shared" si="1"/>
        <v>0.53362637362637366</v>
      </c>
      <c r="Q35" s="24">
        <f t="shared" si="4"/>
        <v>2366</v>
      </c>
      <c r="R35" s="20">
        <f t="shared" si="5"/>
        <v>2275</v>
      </c>
    </row>
    <row r="36" spans="1:18" x14ac:dyDescent="0.15">
      <c r="A36" s="1"/>
      <c r="B36" s="7" t="s">
        <v>27</v>
      </c>
      <c r="C36" s="17">
        <v>302</v>
      </c>
      <c r="D36" s="18">
        <v>712</v>
      </c>
      <c r="E36" s="18">
        <v>656</v>
      </c>
      <c r="F36" s="50">
        <v>1528</v>
      </c>
      <c r="G36" s="41">
        <f t="shared" si="6"/>
        <v>0.68475991649269308</v>
      </c>
      <c r="H36" s="37">
        <f t="shared" si="6"/>
        <v>0.68214285714285716</v>
      </c>
      <c r="I36" s="26">
        <f t="shared" si="2"/>
        <v>958</v>
      </c>
      <c r="J36" s="24">
        <f t="shared" si="3"/>
        <v>2240</v>
      </c>
      <c r="K36" s="17">
        <v>4452</v>
      </c>
      <c r="L36" s="18">
        <v>5416</v>
      </c>
      <c r="M36" s="18">
        <v>3644</v>
      </c>
      <c r="N36" s="50">
        <v>6529</v>
      </c>
      <c r="O36" s="41">
        <f t="shared" si="1"/>
        <v>0.45009881422924902</v>
      </c>
      <c r="P36" s="22">
        <f t="shared" si="1"/>
        <v>0.54658853076601088</v>
      </c>
      <c r="Q36" s="24">
        <f t="shared" si="4"/>
        <v>8096</v>
      </c>
      <c r="R36" s="20">
        <f t="shared" si="5"/>
        <v>11945</v>
      </c>
    </row>
    <row r="37" spans="1:18" x14ac:dyDescent="0.15">
      <c r="A37" s="1"/>
      <c r="B37" s="7" t="s">
        <v>28</v>
      </c>
      <c r="C37" s="17">
        <v>423</v>
      </c>
      <c r="D37" s="18">
        <v>531</v>
      </c>
      <c r="E37" s="18">
        <v>625</v>
      </c>
      <c r="F37" s="50">
        <v>363</v>
      </c>
      <c r="G37" s="41">
        <f t="shared" si="6"/>
        <v>0.59637404580152675</v>
      </c>
      <c r="H37" s="37">
        <f t="shared" si="6"/>
        <v>0.40604026845637586</v>
      </c>
      <c r="I37" s="26">
        <f t="shared" si="2"/>
        <v>1048</v>
      </c>
      <c r="J37" s="24">
        <f t="shared" si="3"/>
        <v>894</v>
      </c>
      <c r="K37" s="17">
        <v>3772</v>
      </c>
      <c r="L37" s="18">
        <v>4795</v>
      </c>
      <c r="M37" s="18">
        <v>4442</v>
      </c>
      <c r="N37" s="50">
        <v>4399</v>
      </c>
      <c r="O37" s="41">
        <f t="shared" si="1"/>
        <v>0.54078402727051378</v>
      </c>
      <c r="P37" s="22">
        <f t="shared" si="1"/>
        <v>0.47846421579290843</v>
      </c>
      <c r="Q37" s="24">
        <f t="shared" si="4"/>
        <v>8214</v>
      </c>
      <c r="R37" s="20">
        <f t="shared" si="5"/>
        <v>9194</v>
      </c>
    </row>
    <row r="38" spans="1:18" x14ac:dyDescent="0.15">
      <c r="A38" s="1"/>
      <c r="B38" s="7" t="s">
        <v>29</v>
      </c>
      <c r="C38" s="17">
        <v>702</v>
      </c>
      <c r="D38" s="18">
        <v>713</v>
      </c>
      <c r="E38" s="18">
        <v>1481</v>
      </c>
      <c r="F38" s="50">
        <v>1317</v>
      </c>
      <c r="G38" s="41">
        <f t="shared" si="6"/>
        <v>0.67842418689876316</v>
      </c>
      <c r="H38" s="37">
        <f t="shared" si="6"/>
        <v>0.64876847290640394</v>
      </c>
      <c r="I38" s="26">
        <f t="shared" si="2"/>
        <v>2183</v>
      </c>
      <c r="J38" s="24">
        <f t="shared" si="3"/>
        <v>2030</v>
      </c>
      <c r="K38" s="17">
        <v>5655</v>
      </c>
      <c r="L38" s="18">
        <v>6938</v>
      </c>
      <c r="M38" s="18">
        <v>8741</v>
      </c>
      <c r="N38" s="50">
        <v>11124</v>
      </c>
      <c r="O38" s="41">
        <f t="shared" si="1"/>
        <v>0.60718255070853011</v>
      </c>
      <c r="P38" s="22">
        <f t="shared" si="1"/>
        <v>0.61587864023917616</v>
      </c>
      <c r="Q38" s="24">
        <f t="shared" si="4"/>
        <v>14396</v>
      </c>
      <c r="R38" s="20">
        <f t="shared" si="5"/>
        <v>18062</v>
      </c>
    </row>
    <row r="39" spans="1:18" x14ac:dyDescent="0.15">
      <c r="A39" s="1"/>
      <c r="B39" s="7" t="s">
        <v>30</v>
      </c>
      <c r="C39" s="17">
        <v>0</v>
      </c>
      <c r="D39" s="18">
        <v>0</v>
      </c>
      <c r="E39" s="18">
        <v>0</v>
      </c>
      <c r="F39" s="50">
        <v>3</v>
      </c>
      <c r="G39" s="41" t="str">
        <f t="shared" si="6"/>
        <v/>
      </c>
      <c r="H39" s="37">
        <f t="shared" si="6"/>
        <v>1</v>
      </c>
      <c r="I39" s="26">
        <f t="shared" si="2"/>
        <v>0</v>
      </c>
      <c r="J39" s="24">
        <f t="shared" si="3"/>
        <v>3</v>
      </c>
      <c r="K39" s="17">
        <v>2</v>
      </c>
      <c r="L39" s="18">
        <v>6</v>
      </c>
      <c r="M39" s="18">
        <v>5</v>
      </c>
      <c r="N39" s="50">
        <v>7</v>
      </c>
      <c r="O39" s="41">
        <f t="shared" si="1"/>
        <v>0.7142857142857143</v>
      </c>
      <c r="P39" s="22">
        <f t="shared" si="1"/>
        <v>0.53846153846153844</v>
      </c>
      <c r="Q39" s="24">
        <f t="shared" si="4"/>
        <v>7</v>
      </c>
      <c r="R39" s="20">
        <f t="shared" si="5"/>
        <v>13</v>
      </c>
    </row>
    <row r="40" spans="1:18" x14ac:dyDescent="0.15">
      <c r="A40" s="1"/>
      <c r="B40" s="7" t="s">
        <v>45</v>
      </c>
      <c r="C40" s="17">
        <v>0</v>
      </c>
      <c r="D40" s="18">
        <v>0</v>
      </c>
      <c r="E40" s="18">
        <v>0</v>
      </c>
      <c r="F40" s="50">
        <v>0</v>
      </c>
      <c r="G40" s="41" t="str">
        <f t="shared" si="6"/>
        <v/>
      </c>
      <c r="H40" s="37" t="str">
        <f t="shared" si="6"/>
        <v/>
      </c>
      <c r="I40" s="26">
        <f t="shared" si="2"/>
        <v>0</v>
      </c>
      <c r="J40" s="24">
        <f t="shared" si="3"/>
        <v>0</v>
      </c>
      <c r="K40" s="17">
        <v>2</v>
      </c>
      <c r="L40" s="18">
        <v>0</v>
      </c>
      <c r="M40" s="18">
        <v>18</v>
      </c>
      <c r="N40" s="50">
        <v>0</v>
      </c>
      <c r="O40" s="41">
        <f t="shared" si="1"/>
        <v>0.9</v>
      </c>
      <c r="P40" s="22" t="str">
        <f t="shared" si="1"/>
        <v/>
      </c>
      <c r="Q40" s="24">
        <f t="shared" si="4"/>
        <v>20</v>
      </c>
      <c r="R40" s="20">
        <f t="shared" si="5"/>
        <v>0</v>
      </c>
    </row>
    <row r="41" spans="1:18" x14ac:dyDescent="0.15">
      <c r="A41" s="1"/>
      <c r="B41" s="7" t="s">
        <v>31</v>
      </c>
      <c r="C41" s="17">
        <v>140</v>
      </c>
      <c r="D41" s="18">
        <v>172</v>
      </c>
      <c r="E41" s="18">
        <v>100</v>
      </c>
      <c r="F41" s="50">
        <v>1504</v>
      </c>
      <c r="G41" s="41">
        <f t="shared" si="6"/>
        <v>0.41666666666666669</v>
      </c>
      <c r="H41" s="37">
        <f t="shared" si="6"/>
        <v>0.89737470167064437</v>
      </c>
      <c r="I41" s="26">
        <f t="shared" si="2"/>
        <v>240</v>
      </c>
      <c r="J41" s="24">
        <f t="shared" si="3"/>
        <v>1676</v>
      </c>
      <c r="K41" s="17">
        <v>834</v>
      </c>
      <c r="L41" s="18">
        <v>2294</v>
      </c>
      <c r="M41" s="18">
        <v>824</v>
      </c>
      <c r="N41" s="50">
        <v>3033</v>
      </c>
      <c r="O41" s="41">
        <f t="shared" si="1"/>
        <v>0.49698431845597107</v>
      </c>
      <c r="P41" s="22">
        <f t="shared" si="1"/>
        <v>0.56936361929791623</v>
      </c>
      <c r="Q41" s="24">
        <f t="shared" si="4"/>
        <v>1658</v>
      </c>
      <c r="R41" s="20">
        <f t="shared" si="5"/>
        <v>5327</v>
      </c>
    </row>
    <row r="42" spans="1:18" x14ac:dyDescent="0.15">
      <c r="A42" s="1"/>
      <c r="B42" s="7" t="s">
        <v>32</v>
      </c>
      <c r="C42" s="17">
        <v>93</v>
      </c>
      <c r="D42" s="18">
        <v>113</v>
      </c>
      <c r="E42" s="18">
        <v>143</v>
      </c>
      <c r="F42" s="50">
        <v>240</v>
      </c>
      <c r="G42" s="41">
        <f t="shared" si="6"/>
        <v>0.60593220338983056</v>
      </c>
      <c r="H42" s="37">
        <f t="shared" si="6"/>
        <v>0.67988668555240794</v>
      </c>
      <c r="I42" s="26">
        <f t="shared" si="2"/>
        <v>236</v>
      </c>
      <c r="J42" s="24">
        <f t="shared" si="3"/>
        <v>353</v>
      </c>
      <c r="K42" s="17">
        <v>797</v>
      </c>
      <c r="L42" s="18">
        <v>1356</v>
      </c>
      <c r="M42" s="18">
        <v>1105</v>
      </c>
      <c r="N42" s="50">
        <v>1210</v>
      </c>
      <c r="O42" s="41">
        <f t="shared" si="1"/>
        <v>0.5809674027339643</v>
      </c>
      <c r="P42" s="22">
        <f t="shared" si="1"/>
        <v>0.47155105222135618</v>
      </c>
      <c r="Q42" s="24">
        <f t="shared" si="4"/>
        <v>1902</v>
      </c>
      <c r="R42" s="20">
        <f t="shared" si="5"/>
        <v>2566</v>
      </c>
    </row>
    <row r="43" spans="1:18" x14ac:dyDescent="0.15">
      <c r="A43" s="1"/>
      <c r="B43" s="7" t="s">
        <v>33</v>
      </c>
      <c r="C43" s="17">
        <v>1122</v>
      </c>
      <c r="D43" s="18">
        <v>827</v>
      </c>
      <c r="E43" s="18">
        <v>1475</v>
      </c>
      <c r="F43" s="50">
        <v>1395</v>
      </c>
      <c r="G43" s="41">
        <f t="shared" si="6"/>
        <v>0.56796303427031192</v>
      </c>
      <c r="H43" s="37">
        <f t="shared" si="6"/>
        <v>0.62781278127812779</v>
      </c>
      <c r="I43" s="26">
        <f t="shared" si="2"/>
        <v>2597</v>
      </c>
      <c r="J43" s="24">
        <f t="shared" si="3"/>
        <v>2222</v>
      </c>
      <c r="K43" s="17">
        <v>10222</v>
      </c>
      <c r="L43" s="18">
        <v>10545</v>
      </c>
      <c r="M43" s="18">
        <v>12495</v>
      </c>
      <c r="N43" s="50">
        <v>12347</v>
      </c>
      <c r="O43" s="41">
        <f t="shared" si="1"/>
        <v>0.55002861293304572</v>
      </c>
      <c r="P43" s="22">
        <f t="shared" si="1"/>
        <v>0.5393587279398917</v>
      </c>
      <c r="Q43" s="24">
        <f t="shared" si="4"/>
        <v>22717</v>
      </c>
      <c r="R43" s="20">
        <f t="shared" si="5"/>
        <v>22892</v>
      </c>
    </row>
    <row r="44" spans="1:18" x14ac:dyDescent="0.15">
      <c r="A44" s="1"/>
      <c r="B44" s="7" t="s">
        <v>34</v>
      </c>
      <c r="C44" s="17">
        <v>2760</v>
      </c>
      <c r="D44" s="18">
        <v>2901</v>
      </c>
      <c r="E44" s="18">
        <v>3166</v>
      </c>
      <c r="F44" s="50">
        <v>3776</v>
      </c>
      <c r="G44" s="41">
        <f t="shared" si="6"/>
        <v>0.53425582180222753</v>
      </c>
      <c r="H44" s="37">
        <f t="shared" si="6"/>
        <v>0.56552343867006138</v>
      </c>
      <c r="I44" s="26">
        <f t="shared" si="2"/>
        <v>5926</v>
      </c>
      <c r="J44" s="24">
        <f t="shared" si="3"/>
        <v>6677</v>
      </c>
      <c r="K44" s="17">
        <v>15558</v>
      </c>
      <c r="L44" s="18">
        <v>18214</v>
      </c>
      <c r="M44" s="18">
        <v>27259</v>
      </c>
      <c r="N44" s="50">
        <v>30731</v>
      </c>
      <c r="O44" s="41">
        <f t="shared" si="1"/>
        <v>0.6366396524744844</v>
      </c>
      <c r="P44" s="22">
        <f t="shared" si="1"/>
        <v>0.62786801511901114</v>
      </c>
      <c r="Q44" s="24">
        <f t="shared" si="4"/>
        <v>42817</v>
      </c>
      <c r="R44" s="20">
        <f t="shared" si="5"/>
        <v>48945</v>
      </c>
    </row>
    <row r="45" spans="1:18" x14ac:dyDescent="0.15">
      <c r="A45" s="1"/>
      <c r="B45" s="7" t="s">
        <v>35</v>
      </c>
      <c r="C45" s="17">
        <v>1284</v>
      </c>
      <c r="D45" s="18">
        <v>1959</v>
      </c>
      <c r="E45" s="18">
        <v>4702</v>
      </c>
      <c r="F45" s="50">
        <v>8338</v>
      </c>
      <c r="G45" s="41">
        <f t="shared" si="6"/>
        <v>0.78549949883060477</v>
      </c>
      <c r="H45" s="37">
        <f t="shared" si="6"/>
        <v>0.80975041274157522</v>
      </c>
      <c r="I45" s="26">
        <f t="shared" si="2"/>
        <v>5986</v>
      </c>
      <c r="J45" s="24">
        <f t="shared" si="3"/>
        <v>10297</v>
      </c>
      <c r="K45" s="17">
        <v>10590</v>
      </c>
      <c r="L45" s="18">
        <v>12912</v>
      </c>
      <c r="M45" s="18">
        <v>42101</v>
      </c>
      <c r="N45" s="50">
        <v>52370</v>
      </c>
      <c r="O45" s="41">
        <f t="shared" si="1"/>
        <v>0.7990169099087131</v>
      </c>
      <c r="P45" s="22">
        <f t="shared" si="1"/>
        <v>0.80221194203608959</v>
      </c>
      <c r="Q45" s="24">
        <f t="shared" si="4"/>
        <v>52691</v>
      </c>
      <c r="R45" s="20">
        <f t="shared" si="5"/>
        <v>65282</v>
      </c>
    </row>
    <row r="46" spans="1:18" ht="14" thickBot="1" x14ac:dyDescent="0.2">
      <c r="A46" s="1"/>
      <c r="B46" s="44" t="s">
        <v>36</v>
      </c>
      <c r="C46" s="51">
        <v>793</v>
      </c>
      <c r="D46" s="52">
        <v>790</v>
      </c>
      <c r="E46" s="52">
        <v>1715</v>
      </c>
      <c r="F46" s="53">
        <v>2401</v>
      </c>
      <c r="G46" s="42">
        <f t="shared" ref="G46:H46" si="7">IF(E46=0,"",SUM(E46/I46))</f>
        <v>0.68381180223285487</v>
      </c>
      <c r="H46" s="38">
        <f t="shared" si="7"/>
        <v>0.7524287057348793</v>
      </c>
      <c r="I46" s="28">
        <f t="shared" si="2"/>
        <v>2508</v>
      </c>
      <c r="J46" s="29">
        <f t="shared" si="3"/>
        <v>3191</v>
      </c>
      <c r="K46" s="51">
        <v>6384</v>
      </c>
      <c r="L46" s="52">
        <v>7696</v>
      </c>
      <c r="M46" s="52">
        <v>11963</v>
      </c>
      <c r="N46" s="53">
        <v>12010</v>
      </c>
      <c r="O46" s="45">
        <f t="shared" si="1"/>
        <v>0.65204120564669976</v>
      </c>
      <c r="P46" s="27">
        <f t="shared" si="1"/>
        <v>0.60945904800568351</v>
      </c>
      <c r="Q46" s="29">
        <f t="shared" si="4"/>
        <v>18347</v>
      </c>
      <c r="R46" s="30">
        <f t="shared" si="5"/>
        <v>19706</v>
      </c>
    </row>
    <row r="47" spans="1:18" s="3" customFormat="1" ht="14" thickBot="1" x14ac:dyDescent="0.2">
      <c r="C47" s="46">
        <f>SUM(C9:C46)</f>
        <v>12366</v>
      </c>
      <c r="D47" s="47">
        <f>SUM(D9:D46)</f>
        <v>14067</v>
      </c>
      <c r="E47" s="47">
        <f>SUM(E9:E46)</f>
        <v>22296</v>
      </c>
      <c r="F47" s="47">
        <f>SUM(F9:F46)</f>
        <v>34062</v>
      </c>
      <c r="G47" s="32">
        <f>E47/I47</f>
        <v>0.6432404362125671</v>
      </c>
      <c r="H47" s="39">
        <f t="shared" ref="H47" si="8">F47/J47</f>
        <v>0.70772299445240916</v>
      </c>
      <c r="I47" s="33">
        <f t="shared" si="2"/>
        <v>34662</v>
      </c>
      <c r="J47" s="34">
        <f t="shared" si="3"/>
        <v>48129</v>
      </c>
      <c r="K47" s="31">
        <f>SUM(K9:K46)</f>
        <v>109202</v>
      </c>
      <c r="L47" s="31">
        <f>SUM(L9:L46)</f>
        <v>126693</v>
      </c>
      <c r="M47" s="31">
        <f>SUM(M9:M46)</f>
        <v>182822</v>
      </c>
      <c r="N47" s="31">
        <f>SUM(N9:N46)</f>
        <v>229343</v>
      </c>
      <c r="O47" s="32">
        <f>M47/Q47</f>
        <v>0.62605128345615424</v>
      </c>
      <c r="P47" s="32">
        <f t="shared" ref="P47" si="9">N47/R47</f>
        <v>0.64415677066364074</v>
      </c>
      <c r="Q47" s="34">
        <f t="shared" si="4"/>
        <v>292024</v>
      </c>
      <c r="R47" s="34">
        <f t="shared" si="5"/>
        <v>356036</v>
      </c>
    </row>
    <row r="48" spans="1:18" ht="14" x14ac:dyDescent="0.15">
      <c r="C48" s="8"/>
      <c r="D48" s="8"/>
      <c r="E48" s="8"/>
      <c r="F48" s="8"/>
      <c r="H48" s="9"/>
      <c r="I48" s="9"/>
      <c r="J48" s="9"/>
      <c r="K48" s="10"/>
      <c r="L48" s="10"/>
      <c r="M48" s="10"/>
      <c r="N48" s="10"/>
    </row>
  </sheetData>
  <mergeCells count="10">
    <mergeCell ref="Q6:R6"/>
    <mergeCell ref="I6:J6"/>
    <mergeCell ref="C5:J5"/>
    <mergeCell ref="K5:R5"/>
    <mergeCell ref="M6:N6"/>
    <mergeCell ref="O6:P6"/>
    <mergeCell ref="C6:D6"/>
    <mergeCell ref="E6:F6"/>
    <mergeCell ref="G6:H6"/>
    <mergeCell ref="K6:L6"/>
  </mergeCells>
  <phoneticPr fontId="2" type="noConversion"/>
  <pageMargins left="0.70866141732283472" right="0.70866141732283472" top="0.39370078740157483" bottom="0.74803149606299213" header="0.31496062992125984" footer="0.31496062992125984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K10-2012 inkl bilföretag DEF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Microsoft Office User</cp:lastModifiedBy>
  <cp:lastPrinted>2020-03-01T20:49:13Z</cp:lastPrinted>
  <dcterms:created xsi:type="dcterms:W3CDTF">2009-09-29T12:11:43Z</dcterms:created>
  <dcterms:modified xsi:type="dcterms:W3CDTF">2021-01-07T20:47:14Z</dcterms:modified>
</cp:coreProperties>
</file>